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PTYO2611\Client_TYO\111822-14\2022_まちづくり評価指標&amp;SIB\D_デリバリ\02_作業フォルダ\(3)指標の改善\03_分析ツール作成\"/>
    </mc:Choice>
  </mc:AlternateContent>
  <xr:revisionPtr revIDLastSave="0" documentId="13_ncr:1_{489ED66A-5445-4791-82C1-CECB696DCDE7}" xr6:coauthVersionLast="47" xr6:coauthVersionMax="47" xr10:uidLastSave="{00000000-0000-0000-0000-000000000000}"/>
  <bookViews>
    <workbookView xWindow="810" yWindow="-120" windowWidth="28110" windowHeight="16440" xr2:uid="{598FE295-91D1-4001-AE6C-127C38D2EA67}"/>
  </bookViews>
  <sheets>
    <sheet name="入力①" sheetId="2" r:id="rId1"/>
    <sheet name="入力②" sheetId="25" r:id="rId2"/>
    <sheet name="結果_概要結果" sheetId="24" r:id="rId3"/>
    <sheet name="結果_詳細結果（直近1回分結果）" sheetId="26" r:id="rId4"/>
    <sheet name="結果_詳細結果（4回分結果）" sheetId="23" r:id="rId5"/>
    <sheet name="計算_入替" sheetId="17" r:id="rId6"/>
    <sheet name="計算_集計" sheetId="18" r:id="rId7"/>
  </sheets>
  <definedNames>
    <definedName name="_xlnm._FilterDatabase" localSheetId="5" hidden="1">計算_入替!$A$7:$JP$8</definedName>
    <definedName name="_Hlk128473180" localSheetId="0">入力①!$G$214</definedName>
    <definedName name="_xlnm.Print_Area" localSheetId="2">結果_概要結果!$A$2:$AH$100</definedName>
    <definedName name="_xlnm.Print_Area" localSheetId="4">'結果_詳細結果（4回分結果）'!$G$5:$CC$385</definedName>
    <definedName name="_xlnm.Print_Area" localSheetId="3">'結果_詳細結果（直近1回分結果）'!$G$5:$CC$385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18" l="1"/>
  <c r="W10" i="18"/>
  <c r="W9" i="18"/>
  <c r="V11" i="18"/>
  <c r="V10" i="18"/>
  <c r="V9" i="18"/>
  <c r="U11" i="18"/>
  <c r="U10" i="18"/>
  <c r="U9" i="18"/>
  <c r="T11" i="18"/>
  <c r="T10" i="18"/>
  <c r="T9" i="18"/>
  <c r="S11" i="18"/>
  <c r="S10" i="18"/>
  <c r="S9" i="18"/>
  <c r="R11" i="18"/>
  <c r="R10" i="18"/>
  <c r="R9" i="18"/>
  <c r="L11" i="18"/>
  <c r="L10" i="18"/>
  <c r="L9" i="18"/>
  <c r="K11" i="18"/>
  <c r="K10" i="18"/>
  <c r="K9" i="18"/>
  <c r="J11" i="18"/>
  <c r="J10" i="18"/>
  <c r="J9" i="18"/>
  <c r="I11" i="18"/>
  <c r="I10" i="18"/>
  <c r="I9" i="18"/>
  <c r="F16" i="18"/>
  <c r="K16" i="18" s="1"/>
  <c r="H11" i="18"/>
  <c r="H10" i="18"/>
  <c r="H9" i="18"/>
  <c r="E22" i="18"/>
  <c r="E21" i="18"/>
  <c r="E20" i="18"/>
  <c r="E19" i="18"/>
  <c r="E18" i="18"/>
  <c r="E17" i="18"/>
  <c r="E16" i="18"/>
  <c r="J16" i="18" s="1"/>
  <c r="D22" i="18"/>
  <c r="D21" i="18"/>
  <c r="D20" i="18"/>
  <c r="D19" i="18"/>
  <c r="D18" i="18"/>
  <c r="D17" i="18"/>
  <c r="D16" i="18"/>
  <c r="I16" i="18" s="1"/>
  <c r="C22" i="18"/>
  <c r="C21" i="18"/>
  <c r="C20" i="18"/>
  <c r="C19" i="18"/>
  <c r="C18" i="18"/>
  <c r="C17" i="18"/>
  <c r="C16" i="18"/>
  <c r="H16" i="18" s="1"/>
  <c r="D11" i="18"/>
  <c r="D10" i="18"/>
  <c r="D9" i="18"/>
  <c r="C11" i="18"/>
  <c r="F11" i="18" s="1"/>
  <c r="C10" i="18"/>
  <c r="G10" i="18" s="1"/>
  <c r="C9" i="18"/>
  <c r="F9" i="18" s="1"/>
  <c r="B8" i="18"/>
  <c r="BY11" i="18"/>
  <c r="BY10" i="18"/>
  <c r="BY9" i="18"/>
  <c r="BX11" i="18"/>
  <c r="BZ11" i="18" s="1"/>
  <c r="BX10" i="18"/>
  <c r="BX9" i="18"/>
  <c r="BT11" i="18"/>
  <c r="BT10" i="18"/>
  <c r="BT9" i="18"/>
  <c r="BS11" i="18"/>
  <c r="BS10" i="18"/>
  <c r="BS9" i="18"/>
  <c r="BR11" i="18"/>
  <c r="BR10" i="18"/>
  <c r="BU10" i="18" s="1"/>
  <c r="BR9" i="18"/>
  <c r="BQ11" i="18"/>
  <c r="BQ10" i="18"/>
  <c r="BQ9" i="18"/>
  <c r="BP11" i="18"/>
  <c r="BP10" i="18"/>
  <c r="BP9" i="18"/>
  <c r="BO11" i="18"/>
  <c r="BO10" i="18"/>
  <c r="BO9" i="18"/>
  <c r="BN11" i="18"/>
  <c r="BN10" i="18"/>
  <c r="BN9" i="18"/>
  <c r="BG11" i="18"/>
  <c r="BG10" i="18"/>
  <c r="BG9" i="18"/>
  <c r="BF11" i="18"/>
  <c r="BF10" i="18"/>
  <c r="BF9" i="18"/>
  <c r="BE11" i="18"/>
  <c r="BE10" i="18"/>
  <c r="BE9" i="18"/>
  <c r="BD11" i="18"/>
  <c r="BD10" i="18"/>
  <c r="BD9" i="18"/>
  <c r="BC11" i="18"/>
  <c r="BC10" i="18"/>
  <c r="BC9" i="18"/>
  <c r="BB11" i="18"/>
  <c r="BB10" i="18"/>
  <c r="BB9" i="18"/>
  <c r="AV11" i="18"/>
  <c r="AV10" i="18"/>
  <c r="AV9" i="18"/>
  <c r="AU11" i="18"/>
  <c r="AU10" i="18"/>
  <c r="AU9" i="18"/>
  <c r="AT11" i="18"/>
  <c r="AT10" i="18"/>
  <c r="AT9" i="18"/>
  <c r="AS11" i="18"/>
  <c r="AS10" i="18"/>
  <c r="AS9" i="18"/>
  <c r="AR11" i="18"/>
  <c r="AR10" i="18"/>
  <c r="AR9" i="18"/>
  <c r="AQ11" i="18"/>
  <c r="AQ10" i="18"/>
  <c r="AQ9" i="18"/>
  <c r="AP11" i="18"/>
  <c r="AP10" i="18"/>
  <c r="AP9" i="18"/>
  <c r="AO11" i="18"/>
  <c r="AO10" i="18"/>
  <c r="AO9" i="18"/>
  <c r="AN11" i="18"/>
  <c r="AN10" i="18"/>
  <c r="AN9" i="18"/>
  <c r="AJ11" i="18"/>
  <c r="AJ10" i="18"/>
  <c r="AJ9" i="18"/>
  <c r="AI11" i="18"/>
  <c r="AI10" i="18"/>
  <c r="AI9" i="18"/>
  <c r="AH11" i="18"/>
  <c r="AH10" i="18"/>
  <c r="AH9" i="18"/>
  <c r="AG11" i="18"/>
  <c r="AG10" i="18"/>
  <c r="AG9" i="18"/>
  <c r="AF11" i="18"/>
  <c r="AF10" i="18"/>
  <c r="AF9" i="18"/>
  <c r="AE11" i="18"/>
  <c r="AE10" i="18"/>
  <c r="AE9" i="18"/>
  <c r="AD11" i="18"/>
  <c r="AD10" i="18"/>
  <c r="AD9" i="18"/>
  <c r="AB10" i="18"/>
  <c r="C44" i="24"/>
  <c r="BV338" i="23"/>
  <c r="AL338" i="23"/>
  <c r="BV241" i="23"/>
  <c r="AL241" i="23"/>
  <c r="BV143" i="23"/>
  <c r="AL143" i="23"/>
  <c r="BV91" i="23"/>
  <c r="AL91" i="23"/>
  <c r="BV5" i="23"/>
  <c r="AL5" i="23"/>
  <c r="BV338" i="26"/>
  <c r="AL338" i="26"/>
  <c r="BV241" i="26"/>
  <c r="AL241" i="26"/>
  <c r="BV143" i="26"/>
  <c r="AL143" i="26"/>
  <c r="BV5" i="26"/>
  <c r="BV91" i="26"/>
  <c r="AL91" i="26"/>
  <c r="H378" i="26"/>
  <c r="AK5" i="26"/>
  <c r="BI11" i="18" l="1"/>
  <c r="BZ10" i="18"/>
  <c r="AL9" i="18"/>
  <c r="AC11" i="18"/>
  <c r="AX10" i="18"/>
  <c r="X10" i="18"/>
  <c r="Y9" i="18"/>
  <c r="X11" i="18"/>
  <c r="AX9" i="18"/>
  <c r="AX11" i="18"/>
  <c r="BM11" i="18"/>
  <c r="N10" i="18"/>
  <c r="AL10" i="18"/>
  <c r="BL10" i="18"/>
  <c r="BV10" i="18"/>
  <c r="H17" i="18"/>
  <c r="F10" i="18"/>
  <c r="I18" i="18"/>
  <c r="J17" i="18"/>
  <c r="M10" i="18"/>
  <c r="O11" i="18"/>
  <c r="E11" i="18"/>
  <c r="G11" i="18"/>
  <c r="E9" i="18"/>
  <c r="G9" i="18"/>
  <c r="E10" i="18"/>
  <c r="AA9" i="18"/>
  <c r="AC9" i="18"/>
  <c r="AM9" i="18"/>
  <c r="BW9" i="18"/>
  <c r="Z11" i="18"/>
  <c r="AB11" i="18"/>
  <c r="Y11" i="18"/>
  <c r="AY11" i="18"/>
  <c r="BK11" i="18"/>
  <c r="CA11" i="18"/>
  <c r="N9" i="18"/>
  <c r="BI9" i="18"/>
  <c r="BK9" i="18"/>
  <c r="BM9" i="18"/>
  <c r="BV9" i="18"/>
  <c r="CA9" i="18"/>
  <c r="AK10" i="18"/>
  <c r="AW10" i="18"/>
  <c r="BH10" i="18"/>
  <c r="CA10" i="18"/>
  <c r="N11" i="18"/>
  <c r="AA11" i="18"/>
  <c r="BH11" i="18"/>
  <c r="BJ11" i="18"/>
  <c r="BL11" i="18"/>
  <c r="I17" i="18"/>
  <c r="P9" i="18"/>
  <c r="M9" i="18"/>
  <c r="Q9" i="18"/>
  <c r="AZ9" i="18"/>
  <c r="AW9" i="18"/>
  <c r="BA9" i="18"/>
  <c r="J18" i="18"/>
  <c r="O9" i="18"/>
  <c r="X9" i="18"/>
  <c r="Z9" i="18"/>
  <c r="AB9" i="18"/>
  <c r="AK9" i="18"/>
  <c r="AY9" i="18"/>
  <c r="BH9" i="18"/>
  <c r="BJ9" i="18"/>
  <c r="BL9" i="18"/>
  <c r="BU9" i="18"/>
  <c r="BZ9" i="18"/>
  <c r="Z10" i="18"/>
  <c r="BJ10" i="18"/>
  <c r="AL11" i="18"/>
  <c r="AM11" i="18"/>
  <c r="AK11" i="18"/>
  <c r="BV11" i="18"/>
  <c r="BW11" i="18"/>
  <c r="BU11" i="18"/>
  <c r="H18" i="18"/>
  <c r="O10" i="18"/>
  <c r="Q10" i="18"/>
  <c r="P10" i="18"/>
  <c r="Y10" i="18"/>
  <c r="AA10" i="18"/>
  <c r="AC10" i="18"/>
  <c r="AM10" i="18"/>
  <c r="AY10" i="18"/>
  <c r="BA10" i="18"/>
  <c r="AZ10" i="18"/>
  <c r="BI10" i="18"/>
  <c r="BK10" i="18"/>
  <c r="BM10" i="18"/>
  <c r="BW10" i="18"/>
  <c r="P11" i="18"/>
  <c r="M11" i="18"/>
  <c r="Q11" i="18"/>
  <c r="AZ11" i="18"/>
  <c r="AW11" i="18"/>
  <c r="BA11" i="18"/>
  <c r="X19" i="24"/>
  <c r="AA18" i="24"/>
  <c r="AA17" i="24"/>
  <c r="Q12" i="24"/>
  <c r="Q11" i="24"/>
  <c r="Q10" i="24"/>
  <c r="R13" i="24"/>
  <c r="E9" i="24"/>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8" i="25"/>
  <c r="B9" i="25"/>
  <c r="B10" i="25"/>
  <c r="B11" i="25"/>
  <c r="B12" i="25"/>
  <c r="B13" i="25"/>
  <c r="B14" i="25"/>
  <c r="B15" i="25"/>
  <c r="B7" i="25"/>
  <c r="C11" i="17"/>
  <c r="C10" i="17"/>
  <c r="N60" i="24"/>
  <c r="N59" i="24"/>
  <c r="N57" i="24"/>
  <c r="N54" i="24"/>
  <c r="N55" i="24"/>
  <c r="N58" i="24"/>
  <c r="M9" i="17" a="1"/>
  <c r="C1" i="17" a="1"/>
  <c r="C9" i="17"/>
  <c r="H378" i="23"/>
  <c r="H60" i="24"/>
  <c r="K60" i="24"/>
  <c r="H59" i="24"/>
  <c r="K59" i="24"/>
  <c r="H58" i="24"/>
  <c r="K58" i="24"/>
  <c r="H57" i="24"/>
  <c r="K57" i="24"/>
  <c r="E54" i="24"/>
  <c r="H54" i="24"/>
  <c r="K54" i="24"/>
  <c r="O15" i="24"/>
  <c r="O16" i="24"/>
  <c r="O17" i="24"/>
  <c r="O18" i="24"/>
  <c r="O19" i="24"/>
  <c r="O20" i="24"/>
  <c r="AC13" i="24"/>
  <c r="Y13" i="24"/>
  <c r="AC14" i="24"/>
  <c r="Y14" i="24"/>
  <c r="CU4" i="18" l="1"/>
  <c r="CT4" i="18"/>
  <c r="GW11" i="18"/>
  <c r="GW9" i="18"/>
  <c r="GV10" i="18"/>
  <c r="GU11" i="18"/>
  <c r="GU9" i="18"/>
  <c r="GT10" i="18"/>
  <c r="GS11" i="18"/>
  <c r="GS9" i="18"/>
  <c r="GR10" i="18"/>
  <c r="GQ11" i="18"/>
  <c r="GQ9" i="18"/>
  <c r="GP10" i="18"/>
  <c r="GO11" i="18"/>
  <c r="GO9" i="18"/>
  <c r="GN10" i="18"/>
  <c r="GM11" i="18"/>
  <c r="GM9" i="18"/>
  <c r="GL10" i="18"/>
  <c r="GK11" i="18"/>
  <c r="GK9" i="18"/>
  <c r="GJ10" i="18"/>
  <c r="GI11" i="18"/>
  <c r="GI9" i="18"/>
  <c r="GH10" i="18"/>
  <c r="GG11" i="18"/>
  <c r="GG9" i="18"/>
  <c r="GF10" i="18"/>
  <c r="GE11" i="18"/>
  <c r="GE9" i="18"/>
  <c r="GD10" i="18"/>
  <c r="GC11" i="18"/>
  <c r="GC9" i="18"/>
  <c r="GB10" i="18"/>
  <c r="GA11" i="18"/>
  <c r="FY11" i="18" s="1"/>
  <c r="GA9" i="18"/>
  <c r="FZ10" i="18"/>
  <c r="FX10" i="18" s="1"/>
  <c r="FW11" i="18"/>
  <c r="FW9" i="18"/>
  <c r="FV10" i="18"/>
  <c r="FU11" i="18"/>
  <c r="FU9" i="18"/>
  <c r="FT10" i="18"/>
  <c r="FS11" i="18"/>
  <c r="FS9" i="18"/>
  <c r="FR10" i="18"/>
  <c r="FQ11" i="18"/>
  <c r="FQ9" i="18"/>
  <c r="FP10" i="18"/>
  <c r="FO11" i="18"/>
  <c r="FO9" i="18"/>
  <c r="FN10" i="18"/>
  <c r="FM11" i="18"/>
  <c r="FM9" i="18"/>
  <c r="FL10" i="18"/>
  <c r="FK11" i="18"/>
  <c r="FK9" i="18"/>
  <c r="FJ10" i="18"/>
  <c r="FI11" i="18"/>
  <c r="FI9" i="18"/>
  <c r="FH10" i="18"/>
  <c r="FG11" i="18"/>
  <c r="FG9" i="18"/>
  <c r="FF10" i="18"/>
  <c r="FE11" i="18"/>
  <c r="FE9" i="18"/>
  <c r="FD10" i="18"/>
  <c r="FC11" i="18"/>
  <c r="FC9" i="18"/>
  <c r="FB10" i="18"/>
  <c r="FA11" i="18"/>
  <c r="EY11" i="18" s="1"/>
  <c r="FA9" i="18"/>
  <c r="EZ10" i="18"/>
  <c r="EX10" i="18" s="1"/>
  <c r="EW11" i="18"/>
  <c r="EW9" i="18"/>
  <c r="EV10" i="18"/>
  <c r="EU11" i="18"/>
  <c r="EU9" i="18"/>
  <c r="ET10" i="18"/>
  <c r="ES11" i="18"/>
  <c r="ES9" i="18"/>
  <c r="ER10" i="18"/>
  <c r="EQ11" i="18"/>
  <c r="EQ9" i="18"/>
  <c r="EP10" i="18"/>
  <c r="EO11" i="18"/>
  <c r="GW10" i="18"/>
  <c r="GV9" i="18"/>
  <c r="GT11" i="18"/>
  <c r="GS10" i="18"/>
  <c r="GR9" i="18"/>
  <c r="GP11" i="18"/>
  <c r="GO10" i="18"/>
  <c r="GN9" i="18"/>
  <c r="GL11" i="18"/>
  <c r="GK10" i="18"/>
  <c r="GJ9" i="18"/>
  <c r="GH11" i="18"/>
  <c r="GG10" i="18"/>
  <c r="GF9" i="18"/>
  <c r="GD11" i="18"/>
  <c r="GC10" i="18"/>
  <c r="GB9" i="18"/>
  <c r="FZ11" i="18"/>
  <c r="FW10" i="18"/>
  <c r="FV9" i="18"/>
  <c r="FT11" i="18"/>
  <c r="FS10" i="18"/>
  <c r="FR9" i="18"/>
  <c r="FP11" i="18"/>
  <c r="FO10" i="18"/>
  <c r="FN9" i="18"/>
  <c r="FL11" i="18"/>
  <c r="FK10" i="18"/>
  <c r="FJ9" i="18"/>
  <c r="FH11" i="18"/>
  <c r="FG10" i="18"/>
  <c r="FF9" i="18"/>
  <c r="FD11" i="18"/>
  <c r="FC10" i="18"/>
  <c r="FB9" i="18"/>
  <c r="EZ11" i="18"/>
  <c r="EW10" i="18"/>
  <c r="EV9" i="18"/>
  <c r="ET11" i="18"/>
  <c r="ES10" i="18"/>
  <c r="ER9" i="18"/>
  <c r="EP11" i="18"/>
  <c r="EO10" i="18"/>
  <c r="EN11" i="18"/>
  <c r="EN9" i="18"/>
  <c r="EM10" i="18"/>
  <c r="EL11" i="18"/>
  <c r="EL9" i="18"/>
  <c r="EK10" i="18"/>
  <c r="EJ11" i="18"/>
  <c r="EJ9" i="18"/>
  <c r="EI10" i="18"/>
  <c r="EH11" i="18"/>
  <c r="EH9" i="18"/>
  <c r="EG10" i="18"/>
  <c r="EF11" i="18"/>
  <c r="EF9" i="18"/>
  <c r="EE10" i="18"/>
  <c r="ED11" i="18"/>
  <c r="ED9" i="18"/>
  <c r="EC10" i="18"/>
  <c r="EB11" i="18"/>
  <c r="EB9" i="18"/>
  <c r="EA10" i="18"/>
  <c r="DZ11" i="18"/>
  <c r="DZ9" i="18"/>
  <c r="DW10" i="18"/>
  <c r="DV11" i="18"/>
  <c r="DV9" i="18"/>
  <c r="DU10" i="18"/>
  <c r="DT11" i="18"/>
  <c r="DT9" i="18"/>
  <c r="DS10" i="18"/>
  <c r="DR11" i="18"/>
  <c r="DR9" i="18"/>
  <c r="DQ10" i="18"/>
  <c r="DP11" i="18"/>
  <c r="DP9" i="18"/>
  <c r="DO10" i="18"/>
  <c r="DN11" i="18"/>
  <c r="DN9" i="18"/>
  <c r="DM10" i="18"/>
  <c r="DL11" i="18"/>
  <c r="DL9" i="18"/>
  <c r="DK10" i="18"/>
  <c r="DJ11" i="18"/>
  <c r="DJ9" i="18"/>
  <c r="DI10" i="18"/>
  <c r="DH11" i="18"/>
  <c r="DH9" i="18"/>
  <c r="DG10" i="18"/>
  <c r="DF11" i="18"/>
  <c r="DF9" i="18"/>
  <c r="DE10" i="18"/>
  <c r="DD11" i="18"/>
  <c r="DD9" i="18"/>
  <c r="DC10" i="18"/>
  <c r="DB11" i="18"/>
  <c r="DB9" i="18"/>
  <c r="DA10" i="18"/>
  <c r="CZ11" i="18"/>
  <c r="CX11" i="18" s="1"/>
  <c r="CZ9" i="18"/>
  <c r="GV11" i="18"/>
  <c r="GU10" i="18"/>
  <c r="GT9" i="18"/>
  <c r="GR11" i="18"/>
  <c r="GQ10" i="18"/>
  <c r="GP9" i="18"/>
  <c r="GN11" i="18"/>
  <c r="GM10" i="18"/>
  <c r="GL9" i="18"/>
  <c r="GJ11" i="18"/>
  <c r="GI10" i="18"/>
  <c r="GH9" i="18"/>
  <c r="GF11" i="18"/>
  <c r="GE10" i="18"/>
  <c r="GD9" i="18"/>
  <c r="GB11" i="18"/>
  <c r="GA10" i="18"/>
  <c r="FY10" i="18" s="1"/>
  <c r="FZ9" i="18"/>
  <c r="FV11" i="18"/>
  <c r="FU10" i="18"/>
  <c r="FT9" i="18"/>
  <c r="FR11" i="18"/>
  <c r="FQ10" i="18"/>
  <c r="FP9" i="18"/>
  <c r="FN11" i="18"/>
  <c r="FM10" i="18"/>
  <c r="FL9" i="18"/>
  <c r="FJ11" i="18"/>
  <c r="FI10" i="18"/>
  <c r="FH9" i="18"/>
  <c r="FF11" i="18"/>
  <c r="FE10" i="18"/>
  <c r="FD9" i="18"/>
  <c r="FB11" i="18"/>
  <c r="FA10" i="18"/>
  <c r="EY10" i="18" s="1"/>
  <c r="EZ9" i="18"/>
  <c r="EV11" i="18"/>
  <c r="EU10" i="18"/>
  <c r="ET9" i="18"/>
  <c r="ER11" i="18"/>
  <c r="EQ10" i="18"/>
  <c r="EP9" i="18"/>
  <c r="EO9" i="18"/>
  <c r="EN10" i="18"/>
  <c r="EM11" i="18"/>
  <c r="EM9" i="18"/>
  <c r="EL10" i="18"/>
  <c r="EK11" i="18"/>
  <c r="EK9" i="18"/>
  <c r="EJ10" i="18"/>
  <c r="EI11" i="18"/>
  <c r="EI9" i="18"/>
  <c r="EH10" i="18"/>
  <c r="EG11" i="18"/>
  <c r="EG9" i="18"/>
  <c r="EF10" i="18"/>
  <c r="EE11" i="18"/>
  <c r="EE9" i="18"/>
  <c r="ED10" i="18"/>
  <c r="EC11" i="18"/>
  <c r="EC9" i="18"/>
  <c r="EB10" i="18"/>
  <c r="EA11" i="18"/>
  <c r="DY11" i="18" s="1"/>
  <c r="EA9" i="18"/>
  <c r="DZ10" i="18"/>
  <c r="DX10" i="18" s="1"/>
  <c r="DW11" i="18"/>
  <c r="DW9" i="18"/>
  <c r="DV10" i="18"/>
  <c r="DU9" i="18"/>
  <c r="DS11" i="18"/>
  <c r="DR10" i="18"/>
  <c r="DQ9" i="18"/>
  <c r="DO11" i="18"/>
  <c r="DN10" i="18"/>
  <c r="DM9" i="18"/>
  <c r="DK11" i="18"/>
  <c r="DJ10" i="18"/>
  <c r="DI9" i="18"/>
  <c r="DG11" i="18"/>
  <c r="DF10" i="18"/>
  <c r="DE9" i="18"/>
  <c r="DC11" i="18"/>
  <c r="DB10" i="18"/>
  <c r="DA9" i="18"/>
  <c r="DU11" i="18"/>
  <c r="DT10" i="18"/>
  <c r="DS9" i="18"/>
  <c r="DQ11" i="18"/>
  <c r="DP10" i="18"/>
  <c r="DO9" i="18"/>
  <c r="DM11" i="18"/>
  <c r="DL10" i="18"/>
  <c r="DK9" i="18"/>
  <c r="DI11" i="18"/>
  <c r="DH10" i="18"/>
  <c r="DG9" i="18"/>
  <c r="DE11" i="18"/>
  <c r="DD10" i="18"/>
  <c r="DC9" i="18"/>
  <c r="DA11" i="18"/>
  <c r="CZ10" i="18"/>
  <c r="CX10" i="18" s="1"/>
  <c r="E235" i="2"/>
  <c r="P240" i="2"/>
  <c r="N240" i="2"/>
  <c r="L240" i="2"/>
  <c r="J240" i="2"/>
  <c r="H240" i="2"/>
  <c r="F240" i="2"/>
  <c r="Q239" i="2"/>
  <c r="O239" i="2"/>
  <c r="M239" i="2"/>
  <c r="K239" i="2"/>
  <c r="I239" i="2"/>
  <c r="G239" i="2"/>
  <c r="E239" i="2"/>
  <c r="P238" i="2"/>
  <c r="N238" i="2"/>
  <c r="L238" i="2"/>
  <c r="J238" i="2"/>
  <c r="H238" i="2"/>
  <c r="F238" i="2"/>
  <c r="Q237" i="2"/>
  <c r="O237" i="2"/>
  <c r="M237" i="2"/>
  <c r="K237" i="2"/>
  <c r="I237" i="2"/>
  <c r="G237" i="2"/>
  <c r="E237" i="2"/>
  <c r="P236" i="2"/>
  <c r="L236" i="2"/>
  <c r="J236" i="2"/>
  <c r="H236" i="2"/>
  <c r="F236" i="2"/>
  <c r="Q235" i="2"/>
  <c r="O235" i="2"/>
  <c r="K235" i="2"/>
  <c r="I235" i="2"/>
  <c r="G235" i="2"/>
  <c r="Q234" i="2"/>
  <c r="O234" i="2"/>
  <c r="K234" i="2"/>
  <c r="I234" i="2"/>
  <c r="G234" i="2"/>
  <c r="E234" i="2"/>
  <c r="P233" i="2"/>
  <c r="L233" i="2"/>
  <c r="J233" i="2"/>
  <c r="H233" i="2"/>
  <c r="F233" i="2"/>
  <c r="S8" i="18" s="1"/>
  <c r="Q240" i="2"/>
  <c r="O240" i="2"/>
  <c r="M240" i="2"/>
  <c r="K240" i="2"/>
  <c r="I240" i="2"/>
  <c r="G240" i="2"/>
  <c r="E240" i="2"/>
  <c r="P239" i="2"/>
  <c r="N239" i="2"/>
  <c r="L239" i="2"/>
  <c r="J239" i="2"/>
  <c r="H239" i="2"/>
  <c r="F239" i="2"/>
  <c r="Q238" i="2"/>
  <c r="O238" i="2"/>
  <c r="M238" i="2"/>
  <c r="K238" i="2"/>
  <c r="I238" i="2"/>
  <c r="G238" i="2"/>
  <c r="E238" i="2"/>
  <c r="BE8" i="18" s="1"/>
  <c r="P237" i="2"/>
  <c r="N237" i="2"/>
  <c r="BY8" i="18" s="1"/>
  <c r="L237" i="2"/>
  <c r="J237" i="2"/>
  <c r="AT8" i="18" s="1"/>
  <c r="H237" i="2"/>
  <c r="F237" i="2"/>
  <c r="Q236" i="2"/>
  <c r="O236" i="2"/>
  <c r="K236" i="2"/>
  <c r="I236" i="2"/>
  <c r="E236" i="2"/>
  <c r="L235" i="2"/>
  <c r="H235" i="2"/>
  <c r="P234" i="2"/>
  <c r="J234" i="2"/>
  <c r="F234" i="2"/>
  <c r="O233" i="2"/>
  <c r="I233" i="2"/>
  <c r="I8" i="18" s="1"/>
  <c r="E233" i="2"/>
  <c r="G236" i="2"/>
  <c r="P235" i="2"/>
  <c r="J235" i="2"/>
  <c r="F235" i="2"/>
  <c r="H234" i="2"/>
  <c r="Q233" i="2"/>
  <c r="AJ8" i="18" s="1"/>
  <c r="K233" i="2"/>
  <c r="K8" i="18" s="1"/>
  <c r="G233" i="2"/>
  <c r="T8" i="18" s="1"/>
  <c r="L234" i="2"/>
  <c r="L8" i="18" s="1"/>
  <c r="CJ4" i="18"/>
  <c r="CT3" i="18"/>
  <c r="CQ2" i="18"/>
  <c r="CM4" i="18"/>
  <c r="CG4" i="18"/>
  <c r="CG3" i="18"/>
  <c r="IX8" i="18"/>
  <c r="IX9" i="18" s="1"/>
  <c r="IW8" i="18"/>
  <c r="IW9" i="18" s="1"/>
  <c r="IV8" i="18"/>
  <c r="IV9" i="18" s="1"/>
  <c r="IU8" i="18"/>
  <c r="IU9" i="18" s="1"/>
  <c r="IT8" i="18"/>
  <c r="IT9" i="18" s="1"/>
  <c r="IS8" i="18"/>
  <c r="IS9" i="18" s="1"/>
  <c r="IR8" i="18"/>
  <c r="IR9" i="18" s="1"/>
  <c r="IQ8" i="18"/>
  <c r="IQ9" i="18" s="1"/>
  <c r="IP8" i="18"/>
  <c r="IP9" i="18" s="1"/>
  <c r="IO8" i="18"/>
  <c r="IO9" i="18" s="1"/>
  <c r="IN8" i="18"/>
  <c r="IN9" i="18" s="1"/>
  <c r="IM8" i="18"/>
  <c r="IM9" i="18" s="1"/>
  <c r="IL8" i="18"/>
  <c r="IL9" i="18" s="1"/>
  <c r="IK8" i="18"/>
  <c r="IK9" i="18" s="1"/>
  <c r="IJ8" i="18"/>
  <c r="IJ9" i="18" s="1"/>
  <c r="II8" i="18"/>
  <c r="II9" i="18" s="1"/>
  <c r="IH8" i="18"/>
  <c r="IH9" i="18" s="1"/>
  <c r="IG8" i="18"/>
  <c r="IG9" i="18" s="1"/>
  <c r="IF8" i="18"/>
  <c r="IF9" i="18" s="1"/>
  <c r="IE8" i="18"/>
  <c r="IE9" i="18" s="1"/>
  <c r="ID8" i="18"/>
  <c r="ID9" i="18" s="1"/>
  <c r="IC8" i="18"/>
  <c r="IC9" i="18" s="1"/>
  <c r="IB8" i="18"/>
  <c r="IB9" i="18" s="1"/>
  <c r="IA8" i="18"/>
  <c r="IA9" i="18" s="1"/>
  <c r="HZ8" i="18"/>
  <c r="HZ9" i="18" s="1"/>
  <c r="HY8" i="18"/>
  <c r="HY9" i="18" s="1"/>
  <c r="HX8" i="18"/>
  <c r="HX9" i="18" s="1"/>
  <c r="HW8" i="18"/>
  <c r="HW9" i="18" s="1"/>
  <c r="HV8" i="18"/>
  <c r="HV9" i="18" s="1"/>
  <c r="HU8" i="18"/>
  <c r="HU9" i="18" s="1"/>
  <c r="HT8" i="18"/>
  <c r="HT9" i="18" s="1"/>
  <c r="HS8" i="18"/>
  <c r="HS9" i="18" s="1"/>
  <c r="HR8" i="18"/>
  <c r="HR9" i="18" s="1"/>
  <c r="HQ8" i="18"/>
  <c r="HQ9" i="18" s="1"/>
  <c r="HP8" i="18"/>
  <c r="HP9" i="18" s="1"/>
  <c r="HO8" i="18"/>
  <c r="HO9" i="18" s="1"/>
  <c r="HN8" i="18"/>
  <c r="HN9" i="18" s="1"/>
  <c r="HM8" i="18"/>
  <c r="HM9" i="18" s="1"/>
  <c r="HL8" i="18"/>
  <c r="HL9" i="18" s="1"/>
  <c r="HK8" i="18"/>
  <c r="HK9" i="18" s="1"/>
  <c r="HJ8" i="18"/>
  <c r="HJ9" i="18" s="1"/>
  <c r="HI8" i="18"/>
  <c r="HI9" i="18" s="1"/>
  <c r="HH8" i="18"/>
  <c r="HH9" i="18" s="1"/>
  <c r="HG8" i="18"/>
  <c r="HG9" i="18" s="1"/>
  <c r="HF8" i="18"/>
  <c r="HF9" i="18" s="1"/>
  <c r="HE8" i="18"/>
  <c r="HE9" i="18" s="1"/>
  <c r="HD8" i="18"/>
  <c r="HD9" i="18" s="1"/>
  <c r="HC8" i="18"/>
  <c r="HC9" i="18" s="1"/>
  <c r="HB8" i="18"/>
  <c r="HB9" i="18" s="1"/>
  <c r="HA8" i="18"/>
  <c r="HA9" i="18" s="1"/>
  <c r="GZ8" i="18"/>
  <c r="GY8" i="18"/>
  <c r="GY9" i="18" s="1"/>
  <c r="GX8" i="18"/>
  <c r="GT8" i="18"/>
  <c r="GR8" i="18"/>
  <c r="GQ8" i="18"/>
  <c r="GQ4" i="18" s="1"/>
  <c r="GO8" i="18"/>
  <c r="GO4" i="18" s="1"/>
  <c r="GK8" i="18"/>
  <c r="GK4" i="18" s="1"/>
  <c r="GH8" i="18"/>
  <c r="GF8" i="18"/>
  <c r="GE8" i="18"/>
  <c r="GE4" i="18" s="1"/>
  <c r="GD8" i="18"/>
  <c r="GD15" i="18" s="1"/>
  <c r="GB8" i="18"/>
  <c r="GA8" i="18"/>
  <c r="IX3" i="18"/>
  <c r="IV3" i="18"/>
  <c r="IT3" i="18"/>
  <c r="IR3" i="18"/>
  <c r="IP3" i="18"/>
  <c r="IN3" i="18"/>
  <c r="IL3" i="18"/>
  <c r="IJ3" i="18"/>
  <c r="IH3" i="18"/>
  <c r="IF3" i="18"/>
  <c r="ID3" i="18"/>
  <c r="IB3" i="18"/>
  <c r="HZ3" i="18"/>
  <c r="HX3" i="18"/>
  <c r="HV3" i="18"/>
  <c r="HT3" i="18"/>
  <c r="HR3" i="18"/>
  <c r="HP3" i="18"/>
  <c r="HN3" i="18"/>
  <c r="HL3" i="18"/>
  <c r="HJ3" i="18"/>
  <c r="HH3" i="18"/>
  <c r="HF3" i="18"/>
  <c r="HD3" i="18"/>
  <c r="HB3" i="18"/>
  <c r="GZ3" i="18"/>
  <c r="GX3" i="18"/>
  <c r="GW8" i="18"/>
  <c r="GW4" i="18" s="1"/>
  <c r="GU8" i="18"/>
  <c r="GU4" i="18" s="1"/>
  <c r="GP8" i="18"/>
  <c r="GP15" i="18" s="1"/>
  <c r="GN8" i="18"/>
  <c r="GN15" i="18" s="1"/>
  <c r="GL8" i="18"/>
  <c r="GJ8" i="18"/>
  <c r="GG8" i="18"/>
  <c r="GG4" i="18" s="1"/>
  <c r="GC8" i="18"/>
  <c r="GC4" i="18" s="1"/>
  <c r="FV8" i="18"/>
  <c r="FU8" i="18"/>
  <c r="FU4" i="18" s="1"/>
  <c r="FT8" i="18"/>
  <c r="FT15" i="18" s="1"/>
  <c r="FR8" i="18"/>
  <c r="FQ8" i="18"/>
  <c r="FQ4" i="18" s="1"/>
  <c r="FO8" i="18"/>
  <c r="FO4" i="18" s="1"/>
  <c r="FK8" i="18"/>
  <c r="FK4" i="18" s="1"/>
  <c r="FH8" i="18"/>
  <c r="FF8" i="18"/>
  <c r="FE8" i="18"/>
  <c r="FE4" i="18" s="1"/>
  <c r="FD8" i="18"/>
  <c r="FD15" i="18" s="1"/>
  <c r="FB8" i="18"/>
  <c r="FA8" i="18"/>
  <c r="EW8" i="18"/>
  <c r="EW4" i="18" s="1"/>
  <c r="ES8" i="18"/>
  <c r="ES4" i="18" s="1"/>
  <c r="EP8" i="18"/>
  <c r="EN8" i="18"/>
  <c r="EM8" i="18"/>
  <c r="EM4" i="18" s="1"/>
  <c r="EL8" i="18"/>
  <c r="EL15" i="18" s="1"/>
  <c r="EJ8" i="18"/>
  <c r="EI8" i="18"/>
  <c r="EI4" i="18" s="1"/>
  <c r="EG8" i="18"/>
  <c r="EG4" i="18" s="1"/>
  <c r="EC8" i="18"/>
  <c r="EC4" i="18" s="1"/>
  <c r="DZ8" i="18"/>
  <c r="DV8" i="18"/>
  <c r="DU8" i="18"/>
  <c r="DU4" i="18" s="1"/>
  <c r="DT8" i="18"/>
  <c r="DT15" i="18" s="1"/>
  <c r="DR8" i="18"/>
  <c r="DQ8" i="18"/>
  <c r="DQ4" i="18" s="1"/>
  <c r="DO8" i="18"/>
  <c r="DO4" i="18" s="1"/>
  <c r="DK8" i="18"/>
  <c r="DK4" i="18" s="1"/>
  <c r="DH8" i="18"/>
  <c r="DF8" i="18"/>
  <c r="DE8" i="18"/>
  <c r="DE4" i="18" s="1"/>
  <c r="DD8" i="18"/>
  <c r="DD15" i="18" s="1"/>
  <c r="DB8" i="18"/>
  <c r="DA8" i="18"/>
  <c r="CV8" i="18"/>
  <c r="CU8" i="18"/>
  <c r="CT8" i="18"/>
  <c r="CP8" i="18"/>
  <c r="CO8" i="18"/>
  <c r="CN6" i="18"/>
  <c r="CM6" i="18"/>
  <c r="CK8" i="18"/>
  <c r="CJ8" i="18"/>
  <c r="CI8" i="18"/>
  <c r="CH6" i="18"/>
  <c r="CG6" i="18"/>
  <c r="IW3" i="18"/>
  <c r="IS3" i="18"/>
  <c r="IO3" i="18"/>
  <c r="IK3" i="18"/>
  <c r="IG3" i="18"/>
  <c r="IC3" i="18"/>
  <c r="HY3" i="18"/>
  <c r="HU3" i="18"/>
  <c r="HQ3" i="18"/>
  <c r="HM3" i="18"/>
  <c r="HI3" i="18"/>
  <c r="HE3" i="18"/>
  <c r="HA3" i="18"/>
  <c r="FZ8" i="18"/>
  <c r="FZ15" i="18" s="1"/>
  <c r="FW8" i="18"/>
  <c r="FW4" i="18" s="1"/>
  <c r="FS8" i="18"/>
  <c r="FS4" i="18" s="1"/>
  <c r="FM8" i="18"/>
  <c r="FM4" i="18" s="1"/>
  <c r="FI8" i="18"/>
  <c r="FI4" i="18" s="1"/>
  <c r="EZ8" i="18"/>
  <c r="EV8" i="18"/>
  <c r="ET8" i="18"/>
  <c r="ER8" i="18"/>
  <c r="EO8" i="18"/>
  <c r="EO4" i="18" s="1"/>
  <c r="EK8" i="18"/>
  <c r="EK4" i="18" s="1"/>
  <c r="EE8" i="18"/>
  <c r="EE4" i="18" s="1"/>
  <c r="EA8" i="18"/>
  <c r="DP8" i="18"/>
  <c r="DN8" i="18"/>
  <c r="DL8" i="18"/>
  <c r="DJ8" i="18"/>
  <c r="DG8" i="18"/>
  <c r="DG4" i="18" s="1"/>
  <c r="DC8" i="18"/>
  <c r="DC4" i="18" s="1"/>
  <c r="CW2" i="18"/>
  <c r="CP3" i="18"/>
  <c r="CM8" i="18"/>
  <c r="CK6" i="18"/>
  <c r="CH8" i="18"/>
  <c r="IU3" i="18"/>
  <c r="IQ3" i="18"/>
  <c r="IM3" i="18"/>
  <c r="II3" i="18"/>
  <c r="IE3" i="18"/>
  <c r="IA3" i="18"/>
  <c r="HW3" i="18"/>
  <c r="HS3" i="18"/>
  <c r="HO3" i="18"/>
  <c r="HK3" i="18"/>
  <c r="HG3" i="18"/>
  <c r="HC3" i="18"/>
  <c r="GY3" i="18"/>
  <c r="GV8" i="18"/>
  <c r="GS8" i="18"/>
  <c r="GS4" i="18" s="1"/>
  <c r="GM8" i="18"/>
  <c r="GM4" i="18" s="1"/>
  <c r="GI8" i="18"/>
  <c r="GI4" i="18" s="1"/>
  <c r="FP8" i="18"/>
  <c r="FN8" i="18"/>
  <c r="FN15" i="18" s="1"/>
  <c r="FL8" i="18"/>
  <c r="FL15" i="18" s="1"/>
  <c r="FJ8" i="18"/>
  <c r="FJ15" i="18" s="1"/>
  <c r="FG8" i="18"/>
  <c r="FG4" i="18" s="1"/>
  <c r="FC8" i="18"/>
  <c r="FC4" i="18" s="1"/>
  <c r="EU8" i="18"/>
  <c r="EU4" i="18" s="1"/>
  <c r="EQ8" i="18"/>
  <c r="EQ4" i="18" s="1"/>
  <c r="EH8" i="18"/>
  <c r="EF8" i="18"/>
  <c r="EF15" i="18" s="1"/>
  <c r="ED8" i="18"/>
  <c r="ED15" i="18" s="1"/>
  <c r="EB8" i="18"/>
  <c r="DW8" i="18"/>
  <c r="DW4" i="18" s="1"/>
  <c r="DS8" i="18"/>
  <c r="DS4" i="18" s="1"/>
  <c r="DM8" i="18"/>
  <c r="DM4" i="18" s="1"/>
  <c r="DI8" i="18"/>
  <c r="DI4" i="18" s="1"/>
  <c r="CZ8" i="18"/>
  <c r="CV3" i="18"/>
  <c r="CN8" i="18"/>
  <c r="CL8" i="18"/>
  <c r="CJ6" i="18"/>
  <c r="CG8" i="18"/>
  <c r="K55" i="24"/>
  <c r="K56" i="24"/>
  <c r="H55" i="24"/>
  <c r="H56" i="24"/>
  <c r="N56" i="24"/>
  <c r="C1" i="17"/>
  <c r="M9" i="17"/>
  <c r="K213" i="2"/>
  <c r="K214" i="2"/>
  <c r="E13" i="24"/>
  <c r="L11" i="24"/>
  <c r="L10" i="24"/>
  <c r="Z11" i="24"/>
  <c r="X11" i="24"/>
  <c r="Y10" i="24"/>
  <c r="X10" i="24"/>
  <c r="X9" i="24"/>
  <c r="E11" i="24"/>
  <c r="GV15" i="18" l="1"/>
  <c r="GJ15" i="18"/>
  <c r="BK303" i="26" s="1"/>
  <c r="CZ15" i="18"/>
  <c r="EH15" i="18"/>
  <c r="DP15" i="18"/>
  <c r="EZ15" i="18"/>
  <c r="AH8" i="18"/>
  <c r="AR8" i="18"/>
  <c r="AV8" i="18"/>
  <c r="BS8" i="18"/>
  <c r="BG8" i="18"/>
  <c r="DX11" i="18"/>
  <c r="CY11" i="18"/>
  <c r="CY9" i="18"/>
  <c r="DY9" i="18"/>
  <c r="EX9" i="18"/>
  <c r="FX9" i="18"/>
  <c r="CX9" i="18"/>
  <c r="CY10" i="18"/>
  <c r="DX9" i="18"/>
  <c r="DY10" i="18"/>
  <c r="EX11" i="18"/>
  <c r="FX11" i="18"/>
  <c r="EY9" i="18"/>
  <c r="FY9" i="18"/>
  <c r="BC8" i="18"/>
  <c r="AP8" i="18"/>
  <c r="AI8" i="18"/>
  <c r="W8" i="18"/>
  <c r="V8" i="18"/>
  <c r="BD8" i="18"/>
  <c r="AQ8" i="18"/>
  <c r="AU8" i="18"/>
  <c r="BR8" i="18"/>
  <c r="BO8" i="18"/>
  <c r="BF8" i="18"/>
  <c r="BP8" i="18"/>
  <c r="AM8" i="18"/>
  <c r="C8" i="18"/>
  <c r="AD8" i="18"/>
  <c r="R8" i="18"/>
  <c r="AK8" i="18"/>
  <c r="J8" i="18"/>
  <c r="AG8" i="18"/>
  <c r="BM8" i="18"/>
  <c r="H8" i="18"/>
  <c r="D8" i="18"/>
  <c r="U8" i="18"/>
  <c r="AE8" i="18"/>
  <c r="BN8" i="18"/>
  <c r="AN8" i="18"/>
  <c r="F18" i="18" s="1"/>
  <c r="BB8" i="18"/>
  <c r="AO8" i="18"/>
  <c r="AS8" i="18"/>
  <c r="AX8" i="18" s="1"/>
  <c r="BX8" i="18"/>
  <c r="BZ8" i="18" s="1"/>
  <c r="BT8" i="18"/>
  <c r="BW8" i="18" s="1"/>
  <c r="BQ8" i="18"/>
  <c r="AF8" i="18"/>
  <c r="FP15" i="18"/>
  <c r="FP4" i="18"/>
  <c r="GL15" i="18"/>
  <c r="EB4" i="18"/>
  <c r="EB15" i="18"/>
  <c r="DJ15" i="18"/>
  <c r="Y206" i="26" s="1"/>
  <c r="DL15" i="18"/>
  <c r="DN15" i="18"/>
  <c r="ER15" i="18"/>
  <c r="ET15" i="18"/>
  <c r="EV15" i="18"/>
  <c r="DB4" i="18"/>
  <c r="DB15" i="18"/>
  <c r="DF15" i="18"/>
  <c r="Y196" i="26" s="1"/>
  <c r="DH15" i="18"/>
  <c r="DR15" i="18"/>
  <c r="Y226" i="26" s="1"/>
  <c r="DV15" i="18"/>
  <c r="DZ15" i="18"/>
  <c r="BK182" i="23" s="1"/>
  <c r="EJ15" i="18"/>
  <c r="EN15" i="18"/>
  <c r="BK217" i="26" s="1"/>
  <c r="EP15" i="18"/>
  <c r="FB4" i="18"/>
  <c r="FB15" i="18"/>
  <c r="FF15" i="18"/>
  <c r="FH15" i="18"/>
  <c r="Y298" i="23" s="1"/>
  <c r="FR15" i="18"/>
  <c r="Y323" i="26" s="1"/>
  <c r="FV15" i="18"/>
  <c r="GB4" i="18"/>
  <c r="GB15" i="18"/>
  <c r="GF15" i="18"/>
  <c r="BK293" i="26" s="1"/>
  <c r="GH15" i="18"/>
  <c r="GR15" i="18"/>
  <c r="BK323" i="26" s="1"/>
  <c r="GT15" i="18"/>
  <c r="CD8" i="18"/>
  <c r="CB8" i="18"/>
  <c r="CF8" i="18"/>
  <c r="CZ4" i="18"/>
  <c r="CX8" i="18"/>
  <c r="C25" i="18" s="1"/>
  <c r="ED4" i="18"/>
  <c r="BK182" i="26"/>
  <c r="EF4" i="18"/>
  <c r="BK187" i="23"/>
  <c r="EH4" i="18"/>
  <c r="BK192" i="23"/>
  <c r="FJ4" i="18"/>
  <c r="Y293" i="26"/>
  <c r="FL4" i="18"/>
  <c r="FN4" i="18"/>
  <c r="Y303" i="26"/>
  <c r="Y308" i="26"/>
  <c r="GV4" i="18"/>
  <c r="EA4" i="18"/>
  <c r="DY8" i="18"/>
  <c r="D26" i="18" s="1"/>
  <c r="CS8" i="18"/>
  <c r="CQ8" i="18"/>
  <c r="CR8" i="18"/>
  <c r="GJ4" i="18"/>
  <c r="GL4" i="18"/>
  <c r="BK298" i="26"/>
  <c r="GN4" i="18"/>
  <c r="GP4" i="18"/>
  <c r="BK308" i="26"/>
  <c r="DJ4" i="18"/>
  <c r="DL4" i="18"/>
  <c r="Y201" i="26"/>
  <c r="DN4" i="18"/>
  <c r="DP4" i="18"/>
  <c r="Y211" i="26"/>
  <c r="ER4" i="18"/>
  <c r="ET4" i="18"/>
  <c r="BK222" i="26"/>
  <c r="EV4" i="18"/>
  <c r="BK227" i="26"/>
  <c r="EZ4" i="18"/>
  <c r="EX8" i="18"/>
  <c r="BK237" i="23"/>
  <c r="FZ4" i="18"/>
  <c r="Y333" i="26"/>
  <c r="FX8" i="18"/>
  <c r="CE8" i="18"/>
  <c r="CC8" i="18"/>
  <c r="DA4" i="18"/>
  <c r="CY8" i="18"/>
  <c r="D25" i="18" s="1"/>
  <c r="DD4" i="18"/>
  <c r="Y181" i="26"/>
  <c r="DF4" i="18"/>
  <c r="Y186" i="26"/>
  <c r="DH4" i="18"/>
  <c r="Y191" i="26"/>
  <c r="DR4" i="18"/>
  <c r="Y216" i="26"/>
  <c r="DT4" i="18"/>
  <c r="Y221" i="26"/>
  <c r="DV4" i="18"/>
  <c r="DZ4" i="18"/>
  <c r="Y236" i="26"/>
  <c r="DX8" i="18"/>
  <c r="EJ4" i="18"/>
  <c r="BK197" i="23"/>
  <c r="EL4" i="18"/>
  <c r="BK202" i="23"/>
  <c r="EN4" i="18"/>
  <c r="BK207" i="23"/>
  <c r="EP4" i="18"/>
  <c r="BK212" i="26"/>
  <c r="EY8" i="18"/>
  <c r="D27" i="18" s="1"/>
  <c r="FA4" i="18"/>
  <c r="FD4" i="18"/>
  <c r="Y278" i="26"/>
  <c r="FF4" i="18"/>
  <c r="Y283" i="23"/>
  <c r="FH4" i="18"/>
  <c r="Y288" i="23"/>
  <c r="FR4" i="18"/>
  <c r="Y313" i="26"/>
  <c r="FT4" i="18"/>
  <c r="Y318" i="23"/>
  <c r="FV4" i="18"/>
  <c r="Y323" i="23"/>
  <c r="GA4" i="18"/>
  <c r="FY8" i="18"/>
  <c r="D28" i="18" s="1"/>
  <c r="GD4" i="18"/>
  <c r="BK278" i="23"/>
  <c r="GF4" i="18"/>
  <c r="BK283" i="26"/>
  <c r="GH4" i="18"/>
  <c r="BK288" i="23"/>
  <c r="GR4" i="18"/>
  <c r="BK313" i="23"/>
  <c r="GT4" i="18"/>
  <c r="BK318" i="23"/>
  <c r="BK328" i="26"/>
  <c r="GX9" i="18"/>
  <c r="BK333" i="26"/>
  <c r="GZ9" i="18"/>
  <c r="BK197" i="26"/>
  <c r="BK202" i="26"/>
  <c r="BK207" i="26"/>
  <c r="BK187" i="26"/>
  <c r="BK192" i="26"/>
  <c r="BK298" i="23"/>
  <c r="Y308" i="23"/>
  <c r="Y206" i="23"/>
  <c r="BK333" i="23"/>
  <c r="Y303" i="23"/>
  <c r="Y191" i="23"/>
  <c r="BK278" i="26"/>
  <c r="BK303" i="23"/>
  <c r="Y333" i="23"/>
  <c r="Y293" i="23"/>
  <c r="BK328" i="23"/>
  <c r="BK288" i="26"/>
  <c r="Y298" i="26"/>
  <c r="BK318" i="26"/>
  <c r="Y288" i="26"/>
  <c r="Y196" i="23"/>
  <c r="Y236" i="23"/>
  <c r="BK313" i="26"/>
  <c r="Y283" i="26"/>
  <c r="Y201" i="23"/>
  <c r="BK323" i="23"/>
  <c r="BK283" i="23"/>
  <c r="BK212" i="23"/>
  <c r="Y313" i="23"/>
  <c r="Y278" i="23"/>
  <c r="BK308" i="23"/>
  <c r="Y318" i="26"/>
  <c r="BK237" i="26"/>
  <c r="BH8" i="18" l="1"/>
  <c r="AA8" i="18"/>
  <c r="M8" i="18"/>
  <c r="AL8" i="18"/>
  <c r="BV8" i="18"/>
  <c r="AW8" i="18"/>
  <c r="O8" i="18"/>
  <c r="Z8" i="18"/>
  <c r="X8" i="18"/>
  <c r="Y8" i="18"/>
  <c r="G8" i="18"/>
  <c r="E8" i="18"/>
  <c r="F8" i="18"/>
  <c r="F17" i="18"/>
  <c r="AZ8" i="18"/>
  <c r="BJ8" i="18"/>
  <c r="AC8" i="18"/>
  <c r="BK8" i="18"/>
  <c r="AY8" i="18"/>
  <c r="BI8" i="18"/>
  <c r="P8" i="18"/>
  <c r="BA8" i="18"/>
  <c r="BL8" i="18"/>
  <c r="BU8" i="18"/>
  <c r="AB8" i="18"/>
  <c r="CA8" i="18"/>
  <c r="N8" i="18"/>
  <c r="Q8" i="18"/>
  <c r="BK217" i="23"/>
  <c r="Y221" i="23"/>
  <c r="Y181" i="23"/>
  <c r="Y216" i="23"/>
  <c r="BK227" i="23"/>
  <c r="BK222" i="23"/>
  <c r="Y211" i="23"/>
  <c r="BK293" i="23"/>
  <c r="Y226" i="23"/>
  <c r="Y186" i="23"/>
  <c r="C28" i="18"/>
  <c r="E28" i="18" s="1"/>
  <c r="F22" i="18" s="1"/>
  <c r="C27" i="18"/>
  <c r="E27" i="18" s="1"/>
  <c r="F21" i="18" s="1"/>
  <c r="C26" i="18"/>
  <c r="E26" i="18" s="1"/>
  <c r="F20" i="18" s="1"/>
  <c r="E25" i="18"/>
  <c r="F19" i="18" s="1"/>
  <c r="U17" i="23"/>
  <c r="U17" i="26"/>
  <c r="L17" i="23"/>
  <c r="L17" i="26"/>
  <c r="K224" i="2"/>
  <c r="K223" i="2"/>
  <c r="K222" i="2"/>
  <c r="K221" i="2"/>
  <c r="K220" i="2"/>
  <c r="K219" i="2"/>
  <c r="K218" i="2"/>
  <c r="K217" i="2"/>
  <c r="K216" i="2"/>
  <c r="K215" i="2"/>
  <c r="K212" i="2"/>
  <c r="K211" i="2"/>
  <c r="K210" i="2"/>
  <c r="K209" i="2"/>
  <c r="K208" i="2"/>
  <c r="K207" i="2"/>
  <c r="K206" i="2"/>
  <c r="K205" i="2"/>
  <c r="K204" i="2"/>
  <c r="K203" i="2"/>
  <c r="K202" i="2"/>
  <c r="K201" i="2"/>
  <c r="K200" i="2"/>
  <c r="K199"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7" i="18" l="1"/>
  <c r="K18" i="18"/>
  <c r="Y231" i="26"/>
  <c r="Y231" i="23"/>
  <c r="BK232" i="26"/>
  <c r="BK232" i="23"/>
  <c r="Y328" i="26"/>
  <c r="Y328" i="23"/>
  <c r="AY17" i="23"/>
  <c r="AY17" i="26"/>
  <c r="E55" i="24"/>
  <c r="F35" i="24"/>
  <c r="F31" i="24"/>
  <c r="F27" i="24"/>
  <c r="B8" i="17"/>
  <c r="H41" i="24"/>
  <c r="C41" i="24"/>
  <c r="AW346" i="26" l="1" a="1"/>
  <c r="AW346" i="26" s="1"/>
  <c r="CB346" i="26" a="1"/>
  <c r="CB346" i="26" s="1"/>
  <c r="BM346" i="26" a="1"/>
  <c r="BM346" i="26" s="1"/>
  <c r="BI346" i="26" a="1"/>
  <c r="BI346" i="26" s="1"/>
  <c r="AW346" i="23" a="1"/>
  <c r="AW346" i="23" s="1"/>
  <c r="E56" i="24"/>
  <c r="CB346" i="23" a="1"/>
  <c r="CB346" i="23" s="1"/>
  <c r="BM346" i="23" a="1"/>
  <c r="BM346" i="23" s="1"/>
  <c r="BI346" i="23" a="1"/>
  <c r="BI346" i="23" s="1"/>
  <c r="P358" i="23" l="1"/>
  <c r="P358" i="26"/>
  <c r="H358" i="23"/>
  <c r="H358" i="26"/>
  <c r="Z123" i="23" l="1"/>
  <c r="Z123" i="26"/>
  <c r="BM157" i="26" s="1"/>
  <c r="Z129" i="23"/>
  <c r="BM254" i="23" s="1"/>
  <c r="Z129" i="26"/>
  <c r="BM254" i="26" s="1"/>
  <c r="S129" i="26"/>
  <c r="S123" i="26"/>
  <c r="BM157" i="23"/>
  <c r="Z120" i="23" l="1"/>
  <c r="Z120" i="26"/>
  <c r="AB157" i="26" s="1"/>
  <c r="AV158" i="26"/>
  <c r="AI123" i="26"/>
  <c r="Z126" i="23"/>
  <c r="AB254" i="23" s="1"/>
  <c r="Z126" i="26"/>
  <c r="AB254" i="26" s="1"/>
  <c r="S120" i="23"/>
  <c r="S120" i="26"/>
  <c r="AV255" i="26"/>
  <c r="AI129" i="26"/>
  <c r="S126" i="23"/>
  <c r="S126" i="26"/>
  <c r="AB157" i="23"/>
  <c r="E58" i="24"/>
  <c r="S123" i="23"/>
  <c r="E60" i="24"/>
  <c r="S129" i="23"/>
  <c r="E59" i="24"/>
  <c r="E57" i="24"/>
  <c r="I255" i="26" l="1"/>
  <c r="AI126" i="26"/>
  <c r="I158" i="26"/>
  <c r="AI120" i="26"/>
  <c r="I255" i="23"/>
  <c r="AI126" i="23"/>
  <c r="AV158" i="23"/>
  <c r="AI123" i="23"/>
  <c r="AV255" i="23" l="1"/>
  <c r="AI129" i="23"/>
  <c r="I158" i="23"/>
  <c r="AI120"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<sst xmlns="http://schemas.openxmlformats.org/spreadsheetml/2006/main" count="1246" uniqueCount="525">
  <si>
    <t>性別</t>
    <rPh sb="0" eb="2">
      <t>セイベツ</t>
    </rPh>
    <phoneticPr fontId="1"/>
  </si>
  <si>
    <t>年齢</t>
    <rPh sb="0" eb="2">
      <t>ネンレイ</t>
    </rPh>
    <phoneticPr fontId="1"/>
  </si>
  <si>
    <t>外国語の案内板が整備されている</t>
  </si>
  <si>
    <t>: 入力項目</t>
    <rPh sb="2" eb="4">
      <t>ニュウリョク</t>
    </rPh>
    <rPh sb="4" eb="6">
      <t>コウモク</t>
    </rPh>
    <phoneticPr fontId="2"/>
  </si>
  <si>
    <t>人</t>
    <rPh sb="0" eb="1">
      <t>ヒト</t>
    </rPh>
    <phoneticPr fontId="2"/>
  </si>
  <si>
    <t>No</t>
    <phoneticPr fontId="3"/>
  </si>
  <si>
    <t>グループ</t>
    <phoneticPr fontId="2"/>
  </si>
  <si>
    <t>国籍</t>
    <rPh sb="0" eb="2">
      <t>コクセキ</t>
    </rPh>
    <phoneticPr fontId="2"/>
  </si>
  <si>
    <t>年齢</t>
    <rPh sb="0" eb="2">
      <t>ネンレイ</t>
    </rPh>
    <phoneticPr fontId="2"/>
  </si>
  <si>
    <t>基礎情報の入力</t>
    <rPh sb="0" eb="2">
      <t>キソ</t>
    </rPh>
    <rPh sb="2" eb="4">
      <t>ジョウホウ</t>
    </rPh>
    <rPh sb="5" eb="7">
      <t>ニュウリョク</t>
    </rPh>
    <phoneticPr fontId="2"/>
  </si>
  <si>
    <t>調査結果の入力</t>
    <rPh sb="0" eb="2">
      <t>チョウサ</t>
    </rPh>
    <rPh sb="2" eb="4">
      <t>ケッカ</t>
    </rPh>
    <rPh sb="5" eb="7">
      <t>ニュウリョク</t>
    </rPh>
    <phoneticPr fontId="2"/>
  </si>
  <si>
    <t>A</t>
    <phoneticPr fontId="2"/>
  </si>
  <si>
    <t>通行者</t>
    <rPh sb="0" eb="2">
      <t>ツウコウ</t>
    </rPh>
    <rPh sb="2" eb="3">
      <t>シャ</t>
    </rPh>
    <phoneticPr fontId="2"/>
  </si>
  <si>
    <t>調査地点
名称</t>
    <rPh sb="0" eb="2">
      <t>チョウサ</t>
    </rPh>
    <rPh sb="2" eb="4">
      <t>チテン</t>
    </rPh>
    <rPh sb="5" eb="7">
      <t>メイショウ</t>
    </rPh>
    <phoneticPr fontId="3"/>
  </si>
  <si>
    <t>調査日時：</t>
    <rPh sb="0" eb="2">
      <t>チョウサ</t>
    </rPh>
    <rPh sb="2" eb="4">
      <t>ニチジ</t>
    </rPh>
    <phoneticPr fontId="2"/>
  </si>
  <si>
    <t>天候：</t>
    <rPh sb="0" eb="2">
      <t>テンコウ</t>
    </rPh>
    <phoneticPr fontId="2"/>
  </si>
  <si>
    <t>滞在者数：</t>
    <rPh sb="0" eb="2">
      <t>タイザイ</t>
    </rPh>
    <rPh sb="2" eb="3">
      <t>シャ</t>
    </rPh>
    <rPh sb="3" eb="4">
      <t>スウ</t>
    </rPh>
    <phoneticPr fontId="2"/>
  </si>
  <si>
    <t>交流者数：</t>
    <rPh sb="0" eb="2">
      <t>コウリュウ</t>
    </rPh>
    <rPh sb="2" eb="3">
      <t>シャ</t>
    </rPh>
    <rPh sb="3" eb="4">
      <t>スウ</t>
    </rPh>
    <phoneticPr fontId="2"/>
  </si>
  <si>
    <t>調査地点
名称</t>
    <phoneticPr fontId="2"/>
  </si>
  <si>
    <t>男</t>
    <rPh sb="0" eb="1">
      <t>オトコ</t>
    </rPh>
    <phoneticPr fontId="2"/>
  </si>
  <si>
    <t>女</t>
    <rPh sb="0" eb="1">
      <t>オンナ</t>
    </rPh>
    <phoneticPr fontId="2"/>
  </si>
  <si>
    <t>滞在者</t>
    <rPh sb="0" eb="3">
      <t>タイザイシャ</t>
    </rPh>
    <phoneticPr fontId="2"/>
  </si>
  <si>
    <t>気温：</t>
    <rPh sb="0" eb="2">
      <t>キオン</t>
    </rPh>
    <phoneticPr fontId="2"/>
  </si>
  <si>
    <t>調査種別</t>
    <rPh sb="0" eb="2">
      <t>チョウサ</t>
    </rPh>
    <rPh sb="2" eb="4">
      <t>シュベツ</t>
    </rPh>
    <phoneticPr fontId="2"/>
  </si>
  <si>
    <t>小項目</t>
    <rPh sb="0" eb="3">
      <t>ショウコウモク</t>
    </rPh>
    <phoneticPr fontId="4"/>
  </si>
  <si>
    <t>大項目</t>
    <rPh sb="0" eb="3">
      <t>ダイコウモク</t>
    </rPh>
    <phoneticPr fontId="4"/>
  </si>
  <si>
    <t>男性</t>
    <rPh sb="0" eb="2">
      <t>ダンセイ</t>
    </rPh>
    <phoneticPr fontId="4"/>
  </si>
  <si>
    <t>女性</t>
    <rPh sb="0" eb="2">
      <t>ジョセイ</t>
    </rPh>
    <phoneticPr fontId="4"/>
  </si>
  <si>
    <t>家族（夫婦２人の場合を含む）</t>
    <rPh sb="0" eb="2">
      <t>カゾク</t>
    </rPh>
    <rPh sb="3" eb="5">
      <t>フウフ</t>
    </rPh>
    <rPh sb="6" eb="7">
      <t>ヒト</t>
    </rPh>
    <rPh sb="8" eb="10">
      <t>バアイ</t>
    </rPh>
    <rPh sb="11" eb="12">
      <t>フク</t>
    </rPh>
    <phoneticPr fontId="4"/>
  </si>
  <si>
    <t>年齢</t>
    <rPh sb="0" eb="2">
      <t>ネンレイ</t>
    </rPh>
    <phoneticPr fontId="4"/>
  </si>
  <si>
    <t>のんびり歩いている</t>
    <rPh sb="4" eb="5">
      <t>アル</t>
    </rPh>
    <phoneticPr fontId="4"/>
  </si>
  <si>
    <t>通行者数：</t>
    <rPh sb="0" eb="3">
      <t>ツウコウシャ</t>
    </rPh>
    <rPh sb="3" eb="4">
      <t>スウ</t>
    </rPh>
    <phoneticPr fontId="2"/>
  </si>
  <si>
    <t>前回からの主な取組（2回目以降の場合）</t>
    <rPh sb="0" eb="2">
      <t>ゼンカイ</t>
    </rPh>
    <rPh sb="5" eb="6">
      <t>オモ</t>
    </rPh>
    <rPh sb="7" eb="9">
      <t>トリクミ</t>
    </rPh>
    <rPh sb="11" eb="13">
      <t>カイメ</t>
    </rPh>
    <rPh sb="13" eb="15">
      <t>イコウ</t>
    </rPh>
    <rPh sb="16" eb="18">
      <t>バアイ</t>
    </rPh>
    <phoneticPr fontId="2"/>
  </si>
  <si>
    <t>備考</t>
    <rPh sb="0" eb="2">
      <t>ビコウ</t>
    </rPh>
    <phoneticPr fontId="4"/>
  </si>
  <si>
    <t>調査回数</t>
    <rPh sb="0" eb="2">
      <t>チョウサ</t>
    </rPh>
    <rPh sb="2" eb="4">
      <t>カイスウ</t>
    </rPh>
    <phoneticPr fontId="4"/>
  </si>
  <si>
    <t>前回：</t>
    <rPh sb="0" eb="2">
      <t>ゼンカイ</t>
    </rPh>
    <phoneticPr fontId="2"/>
  </si>
  <si>
    <t>氏名</t>
    <rPh sb="0" eb="2">
      <t>シメイ</t>
    </rPh>
    <phoneticPr fontId="3"/>
  </si>
  <si>
    <t>国籍</t>
    <rPh sb="0" eb="2">
      <t>コクセキ</t>
    </rPh>
    <phoneticPr fontId="4"/>
  </si>
  <si>
    <t>■　基礎データ</t>
    <rPh sb="2" eb="4">
      <t>キソ</t>
    </rPh>
    <phoneticPr fontId="2"/>
  </si>
  <si>
    <t>■　調査回数</t>
    <rPh sb="2" eb="4">
      <t>チョウサ</t>
    </rPh>
    <rPh sb="4" eb="6">
      <t>カイスウ</t>
    </rPh>
    <phoneticPr fontId="2"/>
  </si>
  <si>
    <t>　（例）：〇〇ストリート、〇〇通り、国道〇号線、〇〇緑道、等と入力してください。</t>
    <rPh sb="2" eb="3">
      <t>レイ</t>
    </rPh>
    <rPh sb="15" eb="16">
      <t>ドオ</t>
    </rPh>
    <rPh sb="18" eb="20">
      <t>コクドウ</t>
    </rPh>
    <rPh sb="21" eb="23">
      <t>ゴウセン</t>
    </rPh>
    <rPh sb="26" eb="28">
      <t>リョクドウ</t>
    </rPh>
    <rPh sb="29" eb="30">
      <t>トウ</t>
    </rPh>
    <rPh sb="31" eb="33">
      <t>ニュウリョク</t>
    </rPh>
    <phoneticPr fontId="4"/>
  </si>
  <si>
    <t>　　※　調査日が「祝日」の場合、プルダウンから選択してください。</t>
    <rPh sb="4" eb="6">
      <t>チョウサ</t>
    </rPh>
    <rPh sb="6" eb="7">
      <t>ビ</t>
    </rPh>
    <rPh sb="9" eb="11">
      <t>シュクジツ</t>
    </rPh>
    <rPh sb="13" eb="15">
      <t>バアイ</t>
    </rPh>
    <rPh sb="23" eb="25">
      <t>センタク</t>
    </rPh>
    <phoneticPr fontId="4"/>
  </si>
  <si>
    <t>　（例）：〇〇年〇月〇日、と入力してください。</t>
    <rPh sb="2" eb="3">
      <t>レイ</t>
    </rPh>
    <rPh sb="7" eb="8">
      <t>ネン</t>
    </rPh>
    <rPh sb="9" eb="10">
      <t>ガツ</t>
    </rPh>
    <rPh sb="11" eb="12">
      <t>ニチ</t>
    </rPh>
    <rPh sb="14" eb="16">
      <t>ニュウリョク</t>
    </rPh>
    <phoneticPr fontId="4"/>
  </si>
  <si>
    <t>　　※　プルダウンの選択肢から、調査日の曜日を選択してください。</t>
    <rPh sb="16" eb="19">
      <t>チョウサビ</t>
    </rPh>
    <rPh sb="20" eb="22">
      <t>ヨウビ</t>
    </rPh>
    <phoneticPr fontId="4"/>
  </si>
  <si>
    <t>調査開始時の天候</t>
    <rPh sb="0" eb="2">
      <t>チョウサ</t>
    </rPh>
    <rPh sb="2" eb="4">
      <t>カイシ</t>
    </rPh>
    <rPh sb="4" eb="5">
      <t>ジ</t>
    </rPh>
    <rPh sb="6" eb="8">
      <t>テンコウ</t>
    </rPh>
    <phoneticPr fontId="4"/>
  </si>
  <si>
    <t>調査終了時の天候</t>
    <rPh sb="0" eb="2">
      <t>チョウサ</t>
    </rPh>
    <rPh sb="2" eb="4">
      <t>シュウリョウ</t>
    </rPh>
    <rPh sb="4" eb="5">
      <t>ジ</t>
    </rPh>
    <rPh sb="6" eb="8">
      <t>テンコウ</t>
    </rPh>
    <phoneticPr fontId="4"/>
  </si>
  <si>
    <t>調査開始時の気温</t>
    <rPh sb="0" eb="2">
      <t>チョウサ</t>
    </rPh>
    <rPh sb="2" eb="4">
      <t>カイシ</t>
    </rPh>
    <rPh sb="4" eb="5">
      <t>ジ</t>
    </rPh>
    <rPh sb="6" eb="8">
      <t>キオン</t>
    </rPh>
    <phoneticPr fontId="4"/>
  </si>
  <si>
    <t>調査終了時の気温</t>
    <rPh sb="0" eb="2">
      <t>チョウサ</t>
    </rPh>
    <rPh sb="2" eb="4">
      <t>シュウリョウ</t>
    </rPh>
    <rPh sb="4" eb="5">
      <t>ジ</t>
    </rPh>
    <rPh sb="6" eb="8">
      <t>キオン</t>
    </rPh>
    <phoneticPr fontId="4"/>
  </si>
  <si>
    <t>（開始時）</t>
    <rPh sb="1" eb="3">
      <t>カイシ</t>
    </rPh>
    <rPh sb="3" eb="4">
      <t>ジ</t>
    </rPh>
    <phoneticPr fontId="2"/>
  </si>
  <si>
    <t>（終了時）</t>
    <rPh sb="1" eb="4">
      <t>シュウリョウジ</t>
    </rPh>
    <phoneticPr fontId="2"/>
  </si>
  <si>
    <t>前回からの主な取組（2回目以降の場合）</t>
    <rPh sb="0" eb="2">
      <t>ゼンカイ</t>
    </rPh>
    <rPh sb="5" eb="6">
      <t>オモ</t>
    </rPh>
    <rPh sb="7" eb="9">
      <t>トリクミ</t>
    </rPh>
    <rPh sb="11" eb="13">
      <t>カイメ</t>
    </rPh>
    <rPh sb="13" eb="15">
      <t>イコウ</t>
    </rPh>
    <rPh sb="16" eb="18">
      <t>バアイ</t>
    </rPh>
    <phoneticPr fontId="4"/>
  </si>
  <si>
    <t>　（例）：「〇〇 / XX / △△・・・」のように入力してください。</t>
    <rPh sb="2" eb="3">
      <t>レイ</t>
    </rPh>
    <rPh sb="26" eb="28">
      <t>ニュウリョク</t>
    </rPh>
    <phoneticPr fontId="4"/>
  </si>
  <si>
    <t>①</t>
    <phoneticPr fontId="4"/>
  </si>
  <si>
    <t>②</t>
    <phoneticPr fontId="4"/>
  </si>
  <si>
    <t>③</t>
    <phoneticPr fontId="4"/>
  </si>
  <si>
    <t>④</t>
    <phoneticPr fontId="4"/>
  </si>
  <si>
    <t>⑤</t>
    <phoneticPr fontId="4"/>
  </si>
  <si>
    <t>平均値算出欄</t>
    <rPh sb="0" eb="2">
      <t>ヘイキン</t>
    </rPh>
    <rPh sb="2" eb="3">
      <t>アタイ</t>
    </rPh>
    <rPh sb="3" eb="5">
      <t>サンシュツ</t>
    </rPh>
    <rPh sb="5" eb="6">
      <t>ラン</t>
    </rPh>
    <phoneticPr fontId="4"/>
  </si>
  <si>
    <t>　　※　プルダウンの選択肢から、「晴れ」または「曇り」、「雨（雪）」を選択してください。</t>
    <rPh sb="31" eb="32">
      <t>ユキ</t>
    </rPh>
    <phoneticPr fontId="4"/>
  </si>
  <si>
    <t>　　※　調査当日の居心地の良さ、滞在者数等に影響すると思われる特筆事項があれば記載してください。</t>
    <rPh sb="22" eb="24">
      <t>エイキョウ</t>
    </rPh>
    <phoneticPr fontId="2"/>
  </si>
  <si>
    <t>結果入力欄（出力用）</t>
    <rPh sb="0" eb="2">
      <t>ケッカ</t>
    </rPh>
    <rPh sb="2" eb="4">
      <t>ニュウリョク</t>
    </rPh>
    <rPh sb="4" eb="5">
      <t>ラン</t>
    </rPh>
    <rPh sb="6" eb="9">
      <t>シュツリョクヨウ</t>
    </rPh>
    <phoneticPr fontId="4"/>
  </si>
  <si>
    <t>代表値または平均値
（手動入力）</t>
    <rPh sb="0" eb="2">
      <t>ダイヒョウ</t>
    </rPh>
    <rPh sb="2" eb="3">
      <t>アタイ</t>
    </rPh>
    <rPh sb="6" eb="9">
      <t>ヘイキンチ</t>
    </rPh>
    <rPh sb="11" eb="13">
      <t>シュドウ</t>
    </rPh>
    <rPh sb="13" eb="15">
      <t>ニュウリョク</t>
    </rPh>
    <phoneticPr fontId="4"/>
  </si>
  <si>
    <t>所属</t>
    <rPh sb="0" eb="2">
      <t>ショゾク</t>
    </rPh>
    <phoneticPr fontId="4"/>
  </si>
  <si>
    <t>職名</t>
    <rPh sb="0" eb="2">
      <t>ショクメイ</t>
    </rPh>
    <phoneticPr fontId="4"/>
  </si>
  <si>
    <t>職種</t>
    <rPh sb="0" eb="2">
      <t>ショクシュ</t>
    </rPh>
    <phoneticPr fontId="4"/>
  </si>
  <si>
    <t>東京都</t>
    <rPh sb="0" eb="3">
      <t>トウキョウト</t>
    </rPh>
    <phoneticPr fontId="4"/>
  </si>
  <si>
    <t>○○ストリート</t>
    <phoneticPr fontId="4"/>
  </si>
  <si>
    <t>水曜日</t>
  </si>
  <si>
    <t>晴れ</t>
  </si>
  <si>
    <t>a-2. 通行状況・人数調査</t>
    <rPh sb="5" eb="7">
      <t>ツウコウ</t>
    </rPh>
    <rPh sb="7" eb="9">
      <t>ジョウキョウ</t>
    </rPh>
    <rPh sb="10" eb="12">
      <t>ニンズウ</t>
    </rPh>
    <rPh sb="12" eb="14">
      <t>チョウサ</t>
    </rPh>
    <phoneticPr fontId="4"/>
  </si>
  <si>
    <t>カテゴリ</t>
    <phoneticPr fontId="2"/>
  </si>
  <si>
    <t>安心感</t>
    <rPh sb="0" eb="3">
      <t>アンシンカン</t>
    </rPh>
    <phoneticPr fontId="4"/>
  </si>
  <si>
    <t>活動</t>
    <rPh sb="0" eb="2">
      <t>カツドウ</t>
    </rPh>
    <phoneticPr fontId="1"/>
  </si>
  <si>
    <t>夜一人で歩いている人がいる</t>
    <rPh sb="0" eb="1">
      <t>ヨル</t>
    </rPh>
    <rPh sb="1" eb="3">
      <t>ヒトリ</t>
    </rPh>
    <rPh sb="4" eb="5">
      <t>アル</t>
    </rPh>
    <rPh sb="9" eb="10">
      <t>ヒト</t>
    </rPh>
    <phoneticPr fontId="1"/>
  </si>
  <si>
    <t>赤ちゃんを連れている人がいる</t>
    <rPh sb="0" eb="1">
      <t>アカ</t>
    </rPh>
    <rPh sb="5" eb="6">
      <t>ツ</t>
    </rPh>
    <rPh sb="10" eb="11">
      <t>ヒト</t>
    </rPh>
    <phoneticPr fontId="1"/>
  </si>
  <si>
    <t>子どもを遊ばせている</t>
    <rPh sb="0" eb="1">
      <t>コ</t>
    </rPh>
    <rPh sb="4" eb="5">
      <t>アソ</t>
    </rPh>
    <phoneticPr fontId="1"/>
  </si>
  <si>
    <t>主観</t>
    <rPh sb="0" eb="2">
      <t>シュカン</t>
    </rPh>
    <phoneticPr fontId="1"/>
  </si>
  <si>
    <t>車両進入防止設備が整備されている</t>
  </si>
  <si>
    <t>錆び・破れ・落書き等がある広告物や看板がない</t>
  </si>
  <si>
    <t>夜間照明設備が整備されている</t>
  </si>
  <si>
    <t>防犯カメラが設置されている</t>
  </si>
  <si>
    <t>近くに交番・警察署がある</t>
  </si>
  <si>
    <t>歩行中に足を止められる交差通路がない</t>
  </si>
  <si>
    <t>給水・手洗いができる場所がある</t>
  </si>
  <si>
    <t>多目的トイレが整備されている</t>
  </si>
  <si>
    <t>イスやテーブルなどの設備に可変性がある</t>
  </si>
  <si>
    <t>人の活動エリアから隔離された場所に喫煙スペースがある</t>
  </si>
  <si>
    <t>安らぎ感</t>
    <rPh sb="0" eb="1">
      <t>ヤス</t>
    </rPh>
    <rPh sb="3" eb="4">
      <t>カン</t>
    </rPh>
    <phoneticPr fontId="4"/>
  </si>
  <si>
    <t>空中に電線がない</t>
  </si>
  <si>
    <t>体操や運動に利用可能な場がある</t>
  </si>
  <si>
    <t>自由に使えるテーブルがある</t>
  </si>
  <si>
    <t>主観</t>
    <rPh sb="0" eb="2">
      <t>シュカン</t>
    </rPh>
    <phoneticPr fontId="4"/>
  </si>
  <si>
    <t>期待感</t>
    <rPh sb="0" eb="3">
      <t>キタイカン</t>
    </rPh>
    <phoneticPr fontId="4"/>
  </si>
  <si>
    <t>アート・展示空間が整備されている</t>
  </si>
  <si>
    <t>水の流れが設けられている</t>
  </si>
  <si>
    <t>歴史・伝統を感じる建物がある</t>
  </si>
  <si>
    <t>伝統的なお店がある</t>
  </si>
  <si>
    <t>複数人で飲食をしている（ピクニックを含む）</t>
  </si>
  <si>
    <t>パフォーマンスをしている</t>
  </si>
  <si>
    <t>イベントを開催できるスペースがある</t>
  </si>
  <si>
    <t>寛容性</t>
    <rPh sb="0" eb="2">
      <t>カンヨウ</t>
    </rPh>
    <rPh sb="2" eb="3">
      <t>セイ</t>
    </rPh>
    <phoneticPr fontId="4"/>
  </si>
  <si>
    <t>寛容性</t>
    <rPh sb="0" eb="3">
      <t>カンヨウセイ</t>
    </rPh>
    <phoneticPr fontId="4"/>
  </si>
  <si>
    <t>調査年月日</t>
    <rPh sb="0" eb="5">
      <t>チョウサネンガッピ</t>
    </rPh>
    <phoneticPr fontId="4"/>
  </si>
  <si>
    <t>　　※　同調査回数を入力してください。</t>
    <rPh sb="4" eb="5">
      <t>ドウ</t>
    </rPh>
    <rPh sb="5" eb="7">
      <t>チョウサ</t>
    </rPh>
    <rPh sb="7" eb="9">
      <t>カイスウ</t>
    </rPh>
    <rPh sb="10" eb="12">
      <t>ニュウリョク</t>
    </rPh>
    <phoneticPr fontId="4"/>
  </si>
  <si>
    <t>過去調査②</t>
    <rPh sb="0" eb="4">
      <t>カコチョウサ</t>
    </rPh>
    <phoneticPr fontId="4"/>
  </si>
  <si>
    <t>その他</t>
    <rPh sb="2" eb="3">
      <t>タ</t>
    </rPh>
    <phoneticPr fontId="4"/>
  </si>
  <si>
    <t>運営主体や運営ルール明確になっている</t>
  </si>
  <si>
    <t>活動プログラムが実施され、適切な維持管理になっている</t>
  </si>
  <si>
    <t>人が踏み込んで良い芝生が設けられている</t>
  </si>
  <si>
    <t>近くに誰にでもすぐ使える駐輪場がある</t>
  </si>
  <si>
    <t>近くに誰にでもすぐ使える駐車場がある</t>
  </si>
  <si>
    <t>近くに公共交通（駅・バス停）がある</t>
  </si>
  <si>
    <t>滞在者数</t>
    <rPh sb="0" eb="2">
      <t>タイザイ</t>
    </rPh>
    <rPh sb="2" eb="3">
      <t>シャ</t>
    </rPh>
    <rPh sb="3" eb="4">
      <t>スウ</t>
    </rPh>
    <phoneticPr fontId="4"/>
  </si>
  <si>
    <t>通行者数</t>
    <rPh sb="0" eb="4">
      <t>ツウコウシャスウ</t>
    </rPh>
    <phoneticPr fontId="4"/>
  </si>
  <si>
    <t>a-1. 滞在状況・人数調査</t>
    <rPh sb="5" eb="7">
      <t>タイザイ</t>
    </rPh>
    <rPh sb="7" eb="9">
      <t>ジョウキョウ</t>
    </rPh>
    <rPh sb="10" eb="12">
      <t>ニンズウ</t>
    </rPh>
    <rPh sb="12" eb="14">
      <t>チョウサ</t>
    </rPh>
    <phoneticPr fontId="4"/>
  </si>
  <si>
    <t>「スタスタ歩いている」人数</t>
    <rPh sb="5" eb="6">
      <t>アル</t>
    </rPh>
    <rPh sb="11" eb="13">
      <t>ニンズウ</t>
    </rPh>
    <phoneticPr fontId="2"/>
  </si>
  <si>
    <t>「のんびり歩いている」人数</t>
    <rPh sb="5" eb="6">
      <t>アル</t>
    </rPh>
    <rPh sb="11" eb="13">
      <t>ニンズウ</t>
    </rPh>
    <phoneticPr fontId="2"/>
  </si>
  <si>
    <t>安心感</t>
    <rPh sb="0" eb="3">
      <t>アンシンカン</t>
    </rPh>
    <phoneticPr fontId="2"/>
  </si>
  <si>
    <t>詳細獲得点数</t>
    <rPh sb="0" eb="2">
      <t>ショウサイ</t>
    </rPh>
    <rPh sb="2" eb="6">
      <t>カクトクテンスウ</t>
    </rPh>
    <phoneticPr fontId="2"/>
  </si>
  <si>
    <t>寛容性</t>
    <rPh sb="0" eb="3">
      <t>カンヨウセイ</t>
    </rPh>
    <phoneticPr fontId="2"/>
  </si>
  <si>
    <t>安らぎ感</t>
    <rPh sb="0" eb="1">
      <t>ヤス</t>
    </rPh>
    <rPh sb="3" eb="4">
      <t>カン</t>
    </rPh>
    <phoneticPr fontId="2"/>
  </si>
  <si>
    <t>期待感</t>
    <rPh sb="0" eb="3">
      <t>キタイカン</t>
    </rPh>
    <phoneticPr fontId="2"/>
  </si>
  <si>
    <t>その他</t>
    <rPh sb="2" eb="3">
      <t>タ</t>
    </rPh>
    <phoneticPr fontId="2"/>
  </si>
  <si>
    <t>#</t>
    <phoneticPr fontId="1"/>
  </si>
  <si>
    <t>項目</t>
    <rPh sb="0" eb="2">
      <t>コウモク</t>
    </rPh>
    <phoneticPr fontId="1"/>
  </si>
  <si>
    <t>結果</t>
    <rPh sb="0" eb="2">
      <t>ケッカ</t>
    </rPh>
    <phoneticPr fontId="1"/>
  </si>
  <si>
    <t>安心感</t>
    <rPh sb="0" eb="3">
      <t>アンシンカン</t>
    </rPh>
    <phoneticPr fontId="1"/>
  </si>
  <si>
    <t>寛容性</t>
    <rPh sb="0" eb="3">
      <t>カンヨウセイ</t>
    </rPh>
    <phoneticPr fontId="1"/>
  </si>
  <si>
    <t>安らぎ感</t>
    <rPh sb="0" eb="1">
      <t>ヤス</t>
    </rPh>
    <rPh sb="3" eb="4">
      <t>カン</t>
    </rPh>
    <phoneticPr fontId="1"/>
  </si>
  <si>
    <t>期待感</t>
    <rPh sb="0" eb="3">
      <t>キタイカン</t>
    </rPh>
    <phoneticPr fontId="1"/>
  </si>
  <si>
    <t>安心感の確認</t>
    <rPh sb="0" eb="3">
      <t>アンシンカン</t>
    </rPh>
    <rPh sb="4" eb="6">
      <t>カクニン</t>
    </rPh>
    <phoneticPr fontId="1"/>
  </si>
  <si>
    <t>寛容性の確認</t>
    <rPh sb="0" eb="3">
      <t>カンヨウセイ</t>
    </rPh>
    <rPh sb="4" eb="6">
      <t>カクニン</t>
    </rPh>
    <phoneticPr fontId="2"/>
  </si>
  <si>
    <t>安らぎ感の確認</t>
    <rPh sb="0" eb="1">
      <t>ヤス</t>
    </rPh>
    <rPh sb="3" eb="4">
      <t>カン</t>
    </rPh>
    <rPh sb="5" eb="7">
      <t>カクニン</t>
    </rPh>
    <phoneticPr fontId="1"/>
  </si>
  <si>
    <t>期待感の確認</t>
    <rPh sb="0" eb="3">
      <t>キタイカン</t>
    </rPh>
    <rPh sb="4" eb="6">
      <t>カクニン</t>
    </rPh>
    <phoneticPr fontId="2"/>
  </si>
  <si>
    <t>過去調査①（前回調査）</t>
    <rPh sb="0" eb="4">
      <t>カコチョウサ</t>
    </rPh>
    <rPh sb="6" eb="8">
      <t>ゼンカイ</t>
    </rPh>
    <rPh sb="8" eb="10">
      <t>チョウサ</t>
    </rPh>
    <phoneticPr fontId="4"/>
  </si>
  <si>
    <t>■　人々の活動量</t>
    <rPh sb="2" eb="8">
      <t>ヒトビトノカツドウリョウ</t>
    </rPh>
    <phoneticPr fontId="2"/>
  </si>
  <si>
    <t>今回</t>
    <rPh sb="0" eb="2">
      <t>コンカイ</t>
    </rPh>
    <phoneticPr fontId="4"/>
  </si>
  <si>
    <t>前回調査からイベントの開催回数を増やした</t>
    <rPh sb="0" eb="4">
      <t>ゼンカイチョウサ</t>
    </rPh>
    <rPh sb="11" eb="15">
      <t>カイサイカイスウ</t>
    </rPh>
    <rPh sb="16" eb="17">
      <t>フ</t>
    </rPh>
    <phoneticPr fontId="4"/>
  </si>
  <si>
    <t>ボーダーライン</t>
    <phoneticPr fontId="4"/>
  </si>
  <si>
    <t>滞在している人の数</t>
    <rPh sb="0" eb="2">
      <t>タイザイ</t>
    </rPh>
    <rPh sb="6" eb="7">
      <t>ヒト</t>
    </rPh>
    <rPh sb="8" eb="9">
      <t>カズ</t>
    </rPh>
    <phoneticPr fontId="2"/>
  </si>
  <si>
    <t>交流している人の数</t>
    <rPh sb="0" eb="2">
      <t>コウリュウ</t>
    </rPh>
    <rPh sb="6" eb="7">
      <t>ヒト</t>
    </rPh>
    <rPh sb="8" eb="9">
      <t>カズ</t>
    </rPh>
    <phoneticPr fontId="2"/>
  </si>
  <si>
    <t>通行している人の数</t>
    <rPh sb="0" eb="2">
      <t>ツウコウ</t>
    </rPh>
    <rPh sb="6" eb="7">
      <t>ヒト</t>
    </rPh>
    <rPh sb="8" eb="9">
      <t>カズ</t>
    </rPh>
    <phoneticPr fontId="2"/>
  </si>
  <si>
    <t>分からない・判別不可</t>
    <rPh sb="0" eb="1">
      <t>ワ</t>
    </rPh>
    <rPh sb="6" eb="8">
      <t>ハンベツ</t>
    </rPh>
    <rPh sb="8" eb="10">
      <t>フカ</t>
    </rPh>
    <phoneticPr fontId="2"/>
  </si>
  <si>
    <t>分類</t>
    <rPh sb="0" eb="2">
      <t>ブンルイ</t>
    </rPh>
    <phoneticPr fontId="1"/>
  </si>
  <si>
    <t>活動</t>
    <rPh sb="0" eb="2">
      <t>カツドウ</t>
    </rPh>
    <phoneticPr fontId="4"/>
  </si>
  <si>
    <t>夜一人で歩いていても不安にならない場所だと感じる</t>
    <rPh sb="0" eb="3">
      <t>ヨルヒトリ</t>
    </rPh>
    <rPh sb="4" eb="5">
      <t>アル</t>
    </rPh>
    <rPh sb="10" eb="12">
      <t>フアン</t>
    </rPh>
    <rPh sb="17" eb="19">
      <t>バショ</t>
    </rPh>
    <rPh sb="21" eb="22">
      <t>カン</t>
    </rPh>
    <phoneticPr fontId="4"/>
  </si>
  <si>
    <t>赤ちゃんを連れてこられる場所だと感じる</t>
    <rPh sb="0" eb="1">
      <t>アカ</t>
    </rPh>
    <rPh sb="5" eb="6">
      <t>ツ</t>
    </rPh>
    <rPh sb="12" eb="14">
      <t>バショ</t>
    </rPh>
    <rPh sb="16" eb="17">
      <t>カン</t>
    </rPh>
    <phoneticPr fontId="1"/>
  </si>
  <si>
    <t>子どもを安心して遊ばせられる場所だと感じる</t>
  </si>
  <si>
    <t>足腰の弱い人や車いす・ベビーカーの利用者が難なく移動・滞在している</t>
  </si>
  <si>
    <t>立ち止まって会話をしている人がいる</t>
  </si>
  <si>
    <t>鳥や虫を追い払っている人がいない</t>
  </si>
  <si>
    <t>動物や虫の行動により不快に感じない（例：鳩、犬、猫、アリ、蚊等）</t>
  </si>
  <si>
    <t>食事をしている人がいる</t>
  </si>
  <si>
    <t>適度な距離を保ちながら過ごしている・歩いている</t>
  </si>
  <si>
    <t>子どもが声を出して遊んでいる</t>
  </si>
  <si>
    <t>子どもが声を出して遊んでも気にならないと感じる</t>
  </si>
  <si>
    <t>ジョギングなどの軽い運動をしている人がいる</t>
  </si>
  <si>
    <t>ジョギングなどの軽い運動ができそうな場所だと感じる</t>
  </si>
  <si>
    <t>何かの練習をしている人がいる</t>
  </si>
  <si>
    <t>ペットを連れている人がいる</t>
  </si>
  <si>
    <t>ペットを連れて行ってもよい場所だと感じる</t>
  </si>
  <si>
    <t>電話、Web会議をしている人がいる</t>
  </si>
  <si>
    <t>思い思いの時間を座って過ごしている</t>
  </si>
  <si>
    <t>思い思いの時間を座って過ごすことができる場所だと感じる</t>
  </si>
  <si>
    <t>誰でもここで好きな活動ができる場所だと感じる</t>
  </si>
  <si>
    <t>投稿用と思われる動画を撮影している人がいる</t>
  </si>
  <si>
    <t>周囲より遅いペースで歩いている人がいる</t>
  </si>
  <si>
    <t>自分のペースで歩ける場所だと感じる</t>
  </si>
  <si>
    <t>ぼーっとしている人がいる</t>
  </si>
  <si>
    <t>ぼーっとできる場所だと感じる</t>
  </si>
  <si>
    <t>複数人で長時間滞在している人がいる（長時間：30分程度）</t>
  </si>
  <si>
    <t>横になって過ごしている人がいる</t>
  </si>
  <si>
    <t>お茶をしている人がいる</t>
  </si>
  <si>
    <t>イヤホンなどで一人で何かを聞いている人がいる</t>
  </si>
  <si>
    <t>一人で音に耳を傾けたい場所だと感じる</t>
  </si>
  <si>
    <t>日光を楽しむ、日陰で過ごす人がいる</t>
  </si>
  <si>
    <t>陽だまり、または日陰で過ごせる場所が十分あると感じる</t>
  </si>
  <si>
    <t>景色を眺める人がいる</t>
  </si>
  <si>
    <t>眺めたい景色があると感じる</t>
  </si>
  <si>
    <t>笑いながら話をしている人がいる</t>
  </si>
  <si>
    <t>友人や恋人と来て過ごしたい場所だと感じる</t>
  </si>
  <si>
    <t>複数人で飲食をしたい場所だと感じる（ピクニックを含む）</t>
  </si>
  <si>
    <t>人との新しい出会いがありそうな場所だと感じる</t>
  </si>
  <si>
    <t>何かに群がっている</t>
  </si>
  <si>
    <t>面白そう・オシャレ・雰囲気の良い人がいる場所だと感じる</t>
  </si>
  <si>
    <t>食べ歩きをしている人がいる</t>
  </si>
  <si>
    <t>食べ歩きをしたい場所だと感じる</t>
  </si>
  <si>
    <t>パフォーマンスができる場所だと感じる</t>
  </si>
  <si>
    <t>音楽にのっている人がいる</t>
  </si>
  <si>
    <t>雰囲気に合った音楽が流れていると感じる</t>
  </si>
  <si>
    <t>写真を撮っている人がいる</t>
  </si>
  <si>
    <t>写真に映える・誰かにシェアしたい場所だと感じる</t>
  </si>
  <si>
    <t>絵を描いている人がいる</t>
  </si>
  <si>
    <t>絵の題材にふさわしいシーンがあると感じる</t>
  </si>
  <si>
    <t>視察やツアー、旅行などで訪れている人々がいる</t>
  </si>
  <si>
    <t>地域固有の景観やコンテンツがある場所だと感じる</t>
  </si>
  <si>
    <t>点字ブロックや音の鳴る信号がある</t>
  </si>
  <si>
    <t>電灯／樹木に、目にとまるような魅力的な装飾が設けられている</t>
  </si>
  <si>
    <t>活動</t>
    <rPh sb="0" eb="2">
      <t>カツドウ</t>
    </rPh>
    <phoneticPr fontId="2"/>
  </si>
  <si>
    <t>主観</t>
    <rPh sb="0" eb="2">
      <t>シュカン</t>
    </rPh>
    <phoneticPr fontId="2"/>
  </si>
  <si>
    <t>その他</t>
    <rPh sb="2" eb="3">
      <t>タ</t>
    </rPh>
    <phoneticPr fontId="1"/>
  </si>
  <si>
    <t>点 / 4点</t>
  </si>
  <si>
    <t>点 / 4点</t>
    <phoneticPr fontId="2"/>
  </si>
  <si>
    <t>横に並んで歩いている人がいる</t>
    <phoneticPr fontId="4"/>
  </si>
  <si>
    <t>想定外の活動が見られる（ウェディング撮影をしている等）</t>
    <rPh sb="18" eb="20">
      <t>サツエイ</t>
    </rPh>
    <phoneticPr fontId="4"/>
  </si>
  <si>
    <t>車いす利用者やベビーカー利用者の通行を妨げる障害物がない</t>
    <rPh sb="0" eb="1">
      <t>クルマ</t>
    </rPh>
    <rPh sb="3" eb="6">
      <t>リヨウシャ</t>
    </rPh>
    <rPh sb="12" eb="15">
      <t>リヨウシャ</t>
    </rPh>
    <rPh sb="16" eb="18">
      <t>ツウコウ</t>
    </rPh>
    <rPh sb="19" eb="20">
      <t>サマタ</t>
    </rPh>
    <rPh sb="22" eb="25">
      <t>ショウガイブツ</t>
    </rPh>
    <phoneticPr fontId="4"/>
  </si>
  <si>
    <t>自動車レーンと歩道が分かれている</t>
    <rPh sb="0" eb="3">
      <t>ジドウシャ</t>
    </rPh>
    <rPh sb="7" eb="9">
      <t>ホドウ</t>
    </rPh>
    <rPh sb="10" eb="11">
      <t>ワ</t>
    </rPh>
    <phoneticPr fontId="4"/>
  </si>
  <si>
    <t>通路の表面にアスファルト以外の化粧材が整備されている</t>
  </si>
  <si>
    <t>建物外設置物（椅子・販売物等）の設置可能範囲が明確にされている</t>
  </si>
  <si>
    <t>Wi-Fi、電源が整備されている</t>
    <rPh sb="6" eb="8">
      <t>デンゲン</t>
    </rPh>
    <rPh sb="9" eb="11">
      <t>セイビ</t>
    </rPh>
    <phoneticPr fontId="1"/>
  </si>
  <si>
    <t>管理者が分かる掲示がある</t>
  </si>
  <si>
    <t>合計</t>
    <rPh sb="0" eb="2">
      <t>ゴウケイ</t>
    </rPh>
    <phoneticPr fontId="1"/>
  </si>
  <si>
    <t>合計</t>
    <rPh sb="0" eb="2">
      <t>ゴウケイ</t>
    </rPh>
    <phoneticPr fontId="4"/>
  </si>
  <si>
    <t>入替項目</t>
    <rPh sb="0" eb="4">
      <t>イレカエコウモク</t>
    </rPh>
    <phoneticPr fontId="4"/>
  </si>
  <si>
    <t>他の人との距離が不快ではないと感じる</t>
    <rPh sb="0" eb="1">
      <t>ホカ</t>
    </rPh>
    <phoneticPr fontId="4"/>
  </si>
  <si>
    <t>足腰の弱い人や車いす・ベビーカーの利用者が気軽に利用できる場所だと感じる</t>
    <rPh sb="21" eb="23">
      <t>キガル</t>
    </rPh>
    <rPh sb="24" eb="26">
      <t>リヨウ</t>
    </rPh>
    <rPh sb="29" eb="31">
      <t>バショ</t>
    </rPh>
    <rPh sb="33" eb="34">
      <t>カン</t>
    </rPh>
    <phoneticPr fontId="4"/>
  </si>
  <si>
    <t>自分以外の人が出したゴミを片付ける人がいる</t>
    <rPh sb="2" eb="4">
      <t>イガイ</t>
    </rPh>
    <rPh sb="5" eb="6">
      <t>ヒト</t>
    </rPh>
    <rPh sb="7" eb="8">
      <t>ダ</t>
    </rPh>
    <rPh sb="13" eb="15">
      <t>カタヅ</t>
    </rPh>
    <rPh sb="17" eb="18">
      <t>ヒト</t>
    </rPh>
    <phoneticPr fontId="4"/>
  </si>
  <si>
    <t>空間がきれいに利用されていて気持ちよく過ごせると感じる</t>
    <rPh sb="0" eb="2">
      <t>クウカン</t>
    </rPh>
    <rPh sb="7" eb="9">
      <t>リヨウ</t>
    </rPh>
    <rPh sb="14" eb="16">
      <t>キモ</t>
    </rPh>
    <rPh sb="19" eb="20">
      <t>ス</t>
    </rPh>
    <rPh sb="24" eb="25">
      <t>カン</t>
    </rPh>
    <phoneticPr fontId="4"/>
  </si>
  <si>
    <t>気持ち良く食事ができる場所だと感じる</t>
    <rPh sb="0" eb="2">
      <t>キモ</t>
    </rPh>
    <rPh sb="3" eb="4">
      <t>ヨ</t>
    </rPh>
    <phoneticPr fontId="4"/>
  </si>
  <si>
    <t>入ること、近づくことをためらっている人がいない（沿道建物も含む）</t>
    <rPh sb="24" eb="26">
      <t>エンドウ</t>
    </rPh>
    <rPh sb="26" eb="28">
      <t>タテモノ</t>
    </rPh>
    <rPh sb="29" eb="30">
      <t>フク</t>
    </rPh>
    <phoneticPr fontId="4"/>
  </si>
  <si>
    <t>気軽に出入りできる場所だと感じる（沿道建物も含む）</t>
    <rPh sb="17" eb="19">
      <t>エンドウ</t>
    </rPh>
    <rPh sb="19" eb="21">
      <t>タテモノ</t>
    </rPh>
    <rPh sb="22" eb="23">
      <t>フク</t>
    </rPh>
    <phoneticPr fontId="4"/>
  </si>
  <si>
    <t>好きな恰好で行ってもいい場所だと感じる</t>
    <rPh sb="0" eb="1">
      <t>ス</t>
    </rPh>
    <rPh sb="3" eb="5">
      <t>カッコウ</t>
    </rPh>
    <phoneticPr fontId="4"/>
  </si>
  <si>
    <t>投稿用の動画撮影をしても良い場所だと感じる</t>
    <phoneticPr fontId="4"/>
  </si>
  <si>
    <t>横になってくつろぎたい場所だと感じる</t>
    <rPh sb="11" eb="13">
      <t>バショ</t>
    </rPh>
    <phoneticPr fontId="4"/>
  </si>
  <si>
    <t>座って読書をしたり、スマートフォン・タブレットを捜査している人がいる</t>
    <rPh sb="0" eb="1">
      <t>スワ</t>
    </rPh>
    <rPh sb="24" eb="26">
      <t>ソウサ</t>
    </rPh>
    <rPh sb="30" eb="31">
      <t>ヒト</t>
    </rPh>
    <phoneticPr fontId="4"/>
  </si>
  <si>
    <t>ゆったり読書をしたい場所だと感じる</t>
    <phoneticPr fontId="4"/>
  </si>
  <si>
    <t>緑などに囲まれて自然を感じられる場所だと感じる</t>
    <phoneticPr fontId="4"/>
  </si>
  <si>
    <t>花壇や緑などのそばでたたずむ人、眺める人がいる</t>
    <rPh sb="3" eb="4">
      <t>ミドリ</t>
    </rPh>
    <phoneticPr fontId="4"/>
  </si>
  <si>
    <t>散歩をしている人がいる</t>
    <rPh sb="0" eb="2">
      <t>サンポ</t>
    </rPh>
    <phoneticPr fontId="4"/>
  </si>
  <si>
    <t>誰かと長居したい場所だと感じる</t>
    <rPh sb="8" eb="10">
      <t>バショ</t>
    </rPh>
    <phoneticPr fontId="4"/>
  </si>
  <si>
    <t>ゆったりお茶をしたい場所だと感じる</t>
    <phoneticPr fontId="4"/>
  </si>
  <si>
    <t>滞在のしやすさ</t>
    <rPh sb="0" eb="2">
      <t>タイザイ</t>
    </rPh>
    <phoneticPr fontId="4"/>
  </si>
  <si>
    <t>歩きやすさ</t>
    <rPh sb="0" eb="1">
      <t>アル</t>
    </rPh>
    <phoneticPr fontId="4"/>
  </si>
  <si>
    <t>景観・雰囲気</t>
    <rPh sb="0" eb="2">
      <t>ケイカン</t>
    </rPh>
    <rPh sb="3" eb="6">
      <t>フンイキ</t>
    </rPh>
    <phoneticPr fontId="4"/>
  </si>
  <si>
    <t>アクセスのしやすさ</t>
    <phoneticPr fontId="4"/>
  </si>
  <si>
    <t>滞在のしやすさ</t>
    <rPh sb="0" eb="2">
      <t>タイザイ</t>
    </rPh>
    <phoneticPr fontId="2"/>
  </si>
  <si>
    <t>歩きやすさ</t>
    <rPh sb="0" eb="1">
      <t>アル</t>
    </rPh>
    <phoneticPr fontId="2"/>
  </si>
  <si>
    <t>景観・雰囲気</t>
    <rPh sb="0" eb="2">
      <t>ケイカン</t>
    </rPh>
    <rPh sb="3" eb="6">
      <t>フンイキ</t>
    </rPh>
    <phoneticPr fontId="2"/>
  </si>
  <si>
    <t>アクセスのしやすさ</t>
    <phoneticPr fontId="2"/>
  </si>
  <si>
    <t>滞在のしやすさ</t>
    <rPh sb="0" eb="2">
      <t>タイザイ</t>
    </rPh>
    <phoneticPr fontId="1"/>
  </si>
  <si>
    <t>歩きやすさ</t>
    <rPh sb="0" eb="1">
      <t>アル</t>
    </rPh>
    <phoneticPr fontId="1"/>
  </si>
  <si>
    <t>景観・雰囲気</t>
    <rPh sb="0" eb="2">
      <t>ケイカン</t>
    </rPh>
    <rPh sb="3" eb="6">
      <t>フンイキ</t>
    </rPh>
    <phoneticPr fontId="1"/>
  </si>
  <si>
    <t>アクセス</t>
    <phoneticPr fontId="1"/>
  </si>
  <si>
    <t>ぶらぶらと歩きたい場所だと感じる</t>
    <rPh sb="5" eb="6">
      <t>アル</t>
    </rPh>
    <phoneticPr fontId="4"/>
  </si>
  <si>
    <t>建築</t>
    <rPh sb="0" eb="2">
      <t>ケンチク</t>
    </rPh>
    <phoneticPr fontId="4"/>
  </si>
  <si>
    <t>利用</t>
    <rPh sb="0" eb="2">
      <t>リヨウ</t>
    </rPh>
    <phoneticPr fontId="4"/>
  </si>
  <si>
    <t>飲食店</t>
    <rPh sb="0" eb="3">
      <t>インショクテン</t>
    </rPh>
    <phoneticPr fontId="4"/>
  </si>
  <si>
    <t>利用者の様子が見やすい</t>
    <rPh sb="0" eb="3">
      <t>リヨウシャ</t>
    </rPh>
    <rPh sb="4" eb="6">
      <t>ヨウス</t>
    </rPh>
    <rPh sb="7" eb="8">
      <t>ミ</t>
    </rPh>
    <phoneticPr fontId="4"/>
  </si>
  <si>
    <t>屋外の滞留空間あり（テラス席等）</t>
    <rPh sb="0" eb="2">
      <t>オクガイ</t>
    </rPh>
    <rPh sb="3" eb="7">
      <t>タイリュウクウカン</t>
    </rPh>
    <rPh sb="13" eb="14">
      <t>セキ</t>
    </rPh>
    <rPh sb="14" eb="15">
      <t>ナド</t>
    </rPh>
    <phoneticPr fontId="4"/>
  </si>
  <si>
    <t>屋外の滞留空間無し</t>
    <rPh sb="0" eb="2">
      <t>オクガイ</t>
    </rPh>
    <rPh sb="3" eb="8">
      <t>タイリュウクウカンナ</t>
    </rPh>
    <phoneticPr fontId="4"/>
  </si>
  <si>
    <t>販売店</t>
    <rPh sb="0" eb="3">
      <t>ハンバイテン</t>
    </rPh>
    <phoneticPr fontId="4"/>
  </si>
  <si>
    <t>利用者の様子が見にくい</t>
    <rPh sb="0" eb="3">
      <t>リヨウシャ</t>
    </rPh>
    <rPh sb="4" eb="6">
      <t>ヨウス</t>
    </rPh>
    <rPh sb="7" eb="8">
      <t>ミ</t>
    </rPh>
    <phoneticPr fontId="4"/>
  </si>
  <si>
    <t>屋外の滞留空間あり（店頭販売等）</t>
    <rPh sb="0" eb="2">
      <t>オクガイ</t>
    </rPh>
    <rPh sb="3" eb="7">
      <t>タイリュウクウカン</t>
    </rPh>
    <rPh sb="10" eb="14">
      <t>テントウハンバイ</t>
    </rPh>
    <rPh sb="14" eb="15">
      <t>ナド</t>
    </rPh>
    <phoneticPr fontId="4"/>
  </si>
  <si>
    <t>屋外の滞留空間あり</t>
    <rPh sb="0" eb="2">
      <t>オクガイ</t>
    </rPh>
    <rPh sb="3" eb="7">
      <t>タイリュウクウカン</t>
    </rPh>
    <phoneticPr fontId="4"/>
  </si>
  <si>
    <t>未利用</t>
    <rPh sb="0" eb="3">
      <t>ミリヨウ</t>
    </rPh>
    <phoneticPr fontId="4"/>
  </si>
  <si>
    <t>土地</t>
    <rPh sb="0" eb="2">
      <t>トチ</t>
    </rPh>
    <phoneticPr fontId="4"/>
  </si>
  <si>
    <t>実施無し</t>
    <rPh sb="0" eb="3">
      <t>ジッシナシ</t>
    </rPh>
    <phoneticPr fontId="4"/>
  </si>
  <si>
    <t>近隣地区の犯罪発生件数</t>
    <rPh sb="0" eb="4">
      <t>キンリンチク</t>
    </rPh>
    <rPh sb="5" eb="7">
      <t>ハンザイ</t>
    </rPh>
    <rPh sb="7" eb="11">
      <t>ハッセイケンスウ</t>
    </rPh>
    <phoneticPr fontId="4"/>
  </si>
  <si>
    <t>近隣地区の交通事故件数</t>
    <rPh sb="0" eb="4">
      <t>キンリンチク</t>
    </rPh>
    <rPh sb="5" eb="9">
      <t>コウツウジコ</t>
    </rPh>
    <rPh sb="9" eb="11">
      <t>ケンスウ</t>
    </rPh>
    <phoneticPr fontId="4"/>
  </si>
  <si>
    <t>B</t>
    <phoneticPr fontId="2"/>
  </si>
  <si>
    <t>グループ</t>
  </si>
  <si>
    <t>グループ</t>
    <phoneticPr fontId="4"/>
  </si>
  <si>
    <t>団体</t>
    <rPh sb="0" eb="2">
      <t>ダンタイ</t>
    </rPh>
    <phoneticPr fontId="4"/>
  </si>
  <si>
    <t>性別</t>
    <rPh sb="0" eb="2">
      <t>セイベツ</t>
    </rPh>
    <phoneticPr fontId="4"/>
  </si>
  <si>
    <t>わからない</t>
    <phoneticPr fontId="4"/>
  </si>
  <si>
    <t>日本人</t>
    <rPh sb="0" eb="3">
      <t>ニホンジン</t>
    </rPh>
    <phoneticPr fontId="4"/>
  </si>
  <si>
    <t>外国人</t>
    <rPh sb="0" eb="3">
      <t>ガイコクジン</t>
    </rPh>
    <phoneticPr fontId="4"/>
  </si>
  <si>
    <t>幼児～小学生</t>
    <rPh sb="0" eb="2">
      <t>ヨウジ</t>
    </rPh>
    <rPh sb="3" eb="6">
      <t>ショウガクセイ</t>
    </rPh>
    <phoneticPr fontId="4"/>
  </si>
  <si>
    <t>中学生～大学生</t>
    <rPh sb="0" eb="3">
      <t>チュウガクセイ</t>
    </rPh>
    <rPh sb="4" eb="7">
      <t>ダイガクセイ</t>
    </rPh>
    <phoneticPr fontId="4"/>
  </si>
  <si>
    <t>社会人</t>
    <rPh sb="0" eb="3">
      <t>シャカイジン</t>
    </rPh>
    <phoneticPr fontId="4"/>
  </si>
  <si>
    <t>高齢者</t>
    <rPh sb="0" eb="3">
      <t>コウレイシャ</t>
    </rPh>
    <phoneticPr fontId="4"/>
  </si>
  <si>
    <t>分からない</t>
    <rPh sb="0" eb="1">
      <t>ワ</t>
    </rPh>
    <phoneticPr fontId="4"/>
  </si>
  <si>
    <t>スタスタ歩いている</t>
    <rPh sb="4" eb="5">
      <t>アル</t>
    </rPh>
    <phoneticPr fontId="4"/>
  </si>
  <si>
    <t>⑥</t>
    <phoneticPr fontId="4"/>
  </si>
  <si>
    <t>行動</t>
    <rPh sb="0" eb="2">
      <t>コウドウ</t>
    </rPh>
    <phoneticPr fontId="4"/>
  </si>
  <si>
    <t>性別</t>
    <rPh sb="0" eb="2">
      <t>セイベツ</t>
    </rPh>
    <phoneticPr fontId="2"/>
  </si>
  <si>
    <t>利用状況</t>
    <rPh sb="0" eb="4">
      <t>リヨウジョウキョウ</t>
    </rPh>
    <phoneticPr fontId="2"/>
  </si>
  <si>
    <t>可視性</t>
    <rPh sb="0" eb="3">
      <t>カシセイ</t>
    </rPh>
    <phoneticPr fontId="2"/>
  </si>
  <si>
    <t>「利用者の様子が見やすい」割合</t>
    <rPh sb="1" eb="4">
      <t>リヨウシャ</t>
    </rPh>
    <rPh sb="5" eb="7">
      <t>ヨウス</t>
    </rPh>
    <rPh sb="8" eb="9">
      <t>ミ</t>
    </rPh>
    <rPh sb="13" eb="15">
      <t>ワリアイ</t>
    </rPh>
    <phoneticPr fontId="2"/>
  </si>
  <si>
    <t>「利用者の様子が見にくい」割合</t>
    <rPh sb="1" eb="4">
      <t>リヨウシャ</t>
    </rPh>
    <rPh sb="5" eb="7">
      <t>ヨウス</t>
    </rPh>
    <rPh sb="8" eb="9">
      <t>ミ</t>
    </rPh>
    <rPh sb="13" eb="15">
      <t>ワリアイ</t>
    </rPh>
    <phoneticPr fontId="2"/>
  </si>
  <si>
    <t>交流誘発要素</t>
    <rPh sb="0" eb="6">
      <t>コウリュウユウハツヨウソ</t>
    </rPh>
    <phoneticPr fontId="2"/>
  </si>
  <si>
    <t>「屋外の滞留空間あり」の建築数</t>
    <rPh sb="1" eb="3">
      <t>オクガイ</t>
    </rPh>
    <rPh sb="4" eb="6">
      <t>タイリュウ</t>
    </rPh>
    <rPh sb="6" eb="8">
      <t>クウカン</t>
    </rPh>
    <rPh sb="12" eb="15">
      <t>ケンチクスウ</t>
    </rPh>
    <phoneticPr fontId="2"/>
  </si>
  <si>
    <t>キッチンカーなどイベントを実施</t>
  </si>
  <si>
    <t>分からない割合</t>
    <rPh sb="0" eb="1">
      <t>ワ</t>
    </rPh>
    <phoneticPr fontId="4"/>
  </si>
  <si>
    <t>通行状況</t>
    <rPh sb="0" eb="4">
      <t>ツウコウジョウキョウ</t>
    </rPh>
    <phoneticPr fontId="2"/>
  </si>
  <si>
    <t>滞在状況</t>
    <rPh sb="0" eb="4">
      <t>タイザイジョウキョウ</t>
    </rPh>
    <phoneticPr fontId="2"/>
  </si>
  <si>
    <t>1人で通行</t>
    <rPh sb="0" eb="2">
      <t>ヒトリ</t>
    </rPh>
    <rPh sb="3" eb="5">
      <t>ツウコウ</t>
    </rPh>
    <phoneticPr fontId="2"/>
  </si>
  <si>
    <t>2人以上で通行</t>
    <rPh sb="1" eb="2">
      <t>ニン</t>
    </rPh>
    <rPh sb="2" eb="4">
      <t>イジョウ</t>
    </rPh>
    <rPh sb="5" eb="7">
      <t>ツウコウ</t>
    </rPh>
    <phoneticPr fontId="2"/>
  </si>
  <si>
    <t>利用者の様子が見にくい</t>
  </si>
  <si>
    <t>未利用</t>
    <phoneticPr fontId="2"/>
  </si>
  <si>
    <t>施設種別建物件数</t>
    <rPh sb="0" eb="2">
      <t>シセツ</t>
    </rPh>
    <rPh sb="2" eb="4">
      <t>シュベツ</t>
    </rPh>
    <rPh sb="4" eb="6">
      <t>タテモノ</t>
    </rPh>
    <rPh sb="6" eb="8">
      <t>ケンスウ</t>
    </rPh>
    <phoneticPr fontId="1"/>
  </si>
  <si>
    <t>土地利用件数</t>
    <rPh sb="0" eb="4">
      <t>トチリヨウ</t>
    </rPh>
    <rPh sb="4" eb="6">
      <t>ケンスウ</t>
    </rPh>
    <phoneticPr fontId="1"/>
  </si>
  <si>
    <t>利用状況</t>
    <rPh sb="0" eb="2">
      <t>リヨウ</t>
    </rPh>
    <rPh sb="2" eb="4">
      <t>ジョウキョウ</t>
    </rPh>
    <phoneticPr fontId="2"/>
  </si>
  <si>
    <t>交流誘発要素</t>
    <phoneticPr fontId="2"/>
  </si>
  <si>
    <t>建物</t>
    <rPh sb="0" eb="2">
      <t>タテモノ</t>
    </rPh>
    <phoneticPr fontId="1"/>
  </si>
  <si>
    <t>土地</t>
    <rPh sb="0" eb="2">
      <t>トチ</t>
    </rPh>
    <phoneticPr fontId="1"/>
  </si>
  <si>
    <t>建物外に滞留スペースがある</t>
    <rPh sb="0" eb="2">
      <t>タテモノ</t>
    </rPh>
    <rPh sb="2" eb="3">
      <t>ソト</t>
    </rPh>
    <rPh sb="4" eb="6">
      <t>タイリュウ</t>
    </rPh>
    <phoneticPr fontId="1"/>
  </si>
  <si>
    <t>イベントを実施している</t>
    <rPh sb="5" eb="7">
      <t>ジッシ</t>
    </rPh>
    <phoneticPr fontId="1"/>
  </si>
  <si>
    <t>段差の無い導線が整備されている</t>
    <phoneticPr fontId="4"/>
  </si>
  <si>
    <t>「滞在者・通行者確認シート」の調査結果をシート「入力②」に入力してください。（入力結果が以下に表示されます。）</t>
    <rPh sb="1" eb="4">
      <t>タイザイシャ</t>
    </rPh>
    <rPh sb="5" eb="8">
      <t>ツウコウシャ</t>
    </rPh>
    <rPh sb="8" eb="10">
      <t>カクニン</t>
    </rPh>
    <rPh sb="15" eb="17">
      <t>チョウサ</t>
    </rPh>
    <rPh sb="17" eb="19">
      <t>ケッカ</t>
    </rPh>
    <rPh sb="24" eb="26">
      <t>ニュウリョク</t>
    </rPh>
    <rPh sb="29" eb="31">
      <t>ニュウリョク</t>
    </rPh>
    <rPh sb="39" eb="43">
      <t>ニュウリョクケッカ</t>
    </rPh>
    <rPh sb="44" eb="46">
      <t>イカ</t>
    </rPh>
    <rPh sb="47" eb="49">
      <t>ヒョウジ</t>
    </rPh>
    <phoneticPr fontId="2"/>
  </si>
  <si>
    <t>#</t>
    <phoneticPr fontId="2"/>
  </si>
  <si>
    <t>滞在・通行</t>
    <rPh sb="0" eb="2">
      <t>タイザイ</t>
    </rPh>
    <rPh sb="3" eb="5">
      <t>ツウコウ</t>
    </rPh>
    <phoneticPr fontId="2"/>
  </si>
  <si>
    <t>1人or家族orグループ</t>
    <rPh sb="1" eb="2">
      <t>ニン</t>
    </rPh>
    <rPh sb="4" eb="6">
      <t>カゾク</t>
    </rPh>
    <phoneticPr fontId="2"/>
  </si>
  <si>
    <t>グループ情報</t>
    <rPh sb="4" eb="6">
      <t>ジョウホウ</t>
    </rPh>
    <phoneticPr fontId="2"/>
  </si>
  <si>
    <t>スタスタ
歩いている</t>
    <rPh sb="5" eb="6">
      <t>アル</t>
    </rPh>
    <phoneticPr fontId="4"/>
  </si>
  <si>
    <t>「滞在者・通行者確認シート」の調査結果を入力してください。（入力結果はシート「入力①」に表示されます。）</t>
    <rPh sb="1" eb="4">
      <t>タイザイシャ</t>
    </rPh>
    <rPh sb="5" eb="8">
      <t>ツウコウシャ</t>
    </rPh>
    <rPh sb="8" eb="10">
      <t>カクニン</t>
    </rPh>
    <rPh sb="15" eb="17">
      <t>チョウサ</t>
    </rPh>
    <rPh sb="17" eb="19">
      <t>ケッカ</t>
    </rPh>
    <rPh sb="20" eb="22">
      <t>ニュウリョク</t>
    </rPh>
    <rPh sb="30" eb="34">
      <t>ニュウリョクケッカ</t>
    </rPh>
    <rPh sb="39" eb="41">
      <t>ニュウリョク</t>
    </rPh>
    <rPh sb="44" eb="46">
      <t>ヒョウジ</t>
    </rPh>
    <phoneticPr fontId="2"/>
  </si>
  <si>
    <t>入力不要</t>
    <rPh sb="0" eb="4">
      <t>ニュウリョクフヨウ</t>
    </rPh>
    <phoneticPr fontId="2"/>
  </si>
  <si>
    <t>滞在</t>
  </si>
  <si>
    <t>団体</t>
  </si>
  <si>
    <t>対象地名</t>
    <rPh sb="0" eb="4">
      <t>タイショウチメイ</t>
    </rPh>
    <phoneticPr fontId="2"/>
  </si>
  <si>
    <t>対象地所在地</t>
    <rPh sb="0" eb="6">
      <t>タイショウチショザイチ</t>
    </rPh>
    <phoneticPr fontId="2"/>
  </si>
  <si>
    <t>イベント名</t>
    <rPh sb="4" eb="5">
      <t>メイ</t>
    </rPh>
    <phoneticPr fontId="4"/>
  </si>
  <si>
    <t>調査開始時刻</t>
    <rPh sb="0" eb="2">
      <t>チョウサ</t>
    </rPh>
    <rPh sb="2" eb="6">
      <t>カイシジコク</t>
    </rPh>
    <phoneticPr fontId="4"/>
  </si>
  <si>
    <t>調査終了時刻</t>
    <rPh sb="0" eb="2">
      <t>チョウサ</t>
    </rPh>
    <rPh sb="2" eb="6">
      <t>シュウリョウジコク</t>
    </rPh>
    <phoneticPr fontId="4"/>
  </si>
  <si>
    <t>計測範囲</t>
    <rPh sb="0" eb="4">
      <t>ケイソクハンイ</t>
    </rPh>
    <phoneticPr fontId="4"/>
  </si>
  <si>
    <t>全体面積</t>
    <rPh sb="0" eb="4">
      <t>ゼンタイメンセキ</t>
    </rPh>
    <phoneticPr fontId="4"/>
  </si>
  <si>
    <t>　　※　計測範囲と広場の全体面積が異なる場合に記載してください</t>
    <rPh sb="23" eb="25">
      <t>キサイ</t>
    </rPh>
    <phoneticPr fontId="4"/>
  </si>
  <si>
    <t>　　※　イベント等を行っている場合に記載してください。</t>
    <rPh sb="8" eb="9">
      <t>ナド</t>
    </rPh>
    <rPh sb="10" eb="11">
      <t>オコナ</t>
    </rPh>
    <rPh sb="15" eb="17">
      <t>バアイ</t>
    </rPh>
    <rPh sb="18" eb="20">
      <t>キサイ</t>
    </rPh>
    <phoneticPr fontId="4"/>
  </si>
  <si>
    <t>車道の幅員</t>
    <rPh sb="0" eb="2">
      <t>シャドウ</t>
    </rPh>
    <rPh sb="3" eb="5">
      <t>フクイン</t>
    </rPh>
    <phoneticPr fontId="4"/>
  </si>
  <si>
    <t>歩道の幅員</t>
    <rPh sb="0" eb="2">
      <t>ホドウ</t>
    </rPh>
    <rPh sb="3" eb="5">
      <t>フクイン</t>
    </rPh>
    <phoneticPr fontId="4"/>
  </si>
  <si>
    <t>歩道を遮る車の出入り口数</t>
    <rPh sb="0" eb="2">
      <t>ホドウ</t>
    </rPh>
    <rPh sb="3" eb="4">
      <t>サエギ</t>
    </rPh>
    <rPh sb="5" eb="6">
      <t>クルマ</t>
    </rPh>
    <rPh sb="7" eb="9">
      <t>デイ</t>
    </rPh>
    <rPh sb="10" eb="12">
      <t>グチスウ</t>
    </rPh>
    <phoneticPr fontId="4"/>
  </si>
  <si>
    <t>最寄り鉄道駅からの距離</t>
    <rPh sb="0" eb="2">
      <t>モヨ</t>
    </rPh>
    <rPh sb="3" eb="6">
      <t>テツドウエキ</t>
    </rPh>
    <rPh sb="9" eb="11">
      <t>キョリ</t>
    </rPh>
    <phoneticPr fontId="4"/>
  </si>
  <si>
    <t>最寄りバス停からの距離</t>
    <rPh sb="0" eb="2">
      <t>モヨ</t>
    </rPh>
    <rPh sb="5" eb="6">
      <t>テイ</t>
    </rPh>
    <rPh sb="9" eb="11">
      <t>キョリ</t>
    </rPh>
    <phoneticPr fontId="4"/>
  </si>
  <si>
    <t>対象地が広場の場合は入力してください。</t>
    <rPh sb="0" eb="3">
      <t>タイショウチ</t>
    </rPh>
    <rPh sb="4" eb="6">
      <t>ヒロバ</t>
    </rPh>
    <rPh sb="7" eb="9">
      <t>バアイ</t>
    </rPh>
    <rPh sb="10" eb="12">
      <t>ニュウリョク</t>
    </rPh>
    <phoneticPr fontId="4"/>
  </si>
  <si>
    <t>対象地がストリートの場合は入力してください。</t>
    <rPh sb="0" eb="3">
      <t>タイショウチ</t>
    </rPh>
    <rPh sb="10" eb="12">
      <t>バアイ</t>
    </rPh>
    <rPh sb="13" eb="15">
      <t>ニュウリョク</t>
    </rPh>
    <phoneticPr fontId="4"/>
  </si>
  <si>
    <t>　　※　わかる範囲でご回答ください。</t>
    <rPh sb="7" eb="9">
      <t>ハンイ</t>
    </rPh>
    <rPh sb="11" eb="13">
      <t>カイトウ</t>
    </rPh>
    <phoneticPr fontId="4"/>
  </si>
  <si>
    <t>　　※　わかる範囲でご回答ください。また、項目・単位は適宜変更していただいて構いません。</t>
    <rPh sb="7" eb="9">
      <t>ハンイ</t>
    </rPh>
    <rPh sb="11" eb="13">
      <t>カイトウ</t>
    </rPh>
    <rPh sb="21" eb="23">
      <t>コウモク</t>
    </rPh>
    <rPh sb="24" eb="26">
      <t>タンイ</t>
    </rPh>
    <rPh sb="27" eb="29">
      <t>テキギ</t>
    </rPh>
    <rPh sb="29" eb="31">
      <t>ヘンコウ</t>
    </rPh>
    <rPh sb="38" eb="39">
      <t>カマ</t>
    </rPh>
    <phoneticPr fontId="4"/>
  </si>
  <si>
    <t>対象地名：</t>
    <rPh sb="0" eb="3">
      <t>タイショウチ</t>
    </rPh>
    <rPh sb="3" eb="4">
      <t>メイ</t>
    </rPh>
    <phoneticPr fontId="2"/>
  </si>
  <si>
    <t>対象地所在地：</t>
    <rPh sb="0" eb="6">
      <t>タイショウチショザイチ</t>
    </rPh>
    <phoneticPr fontId="2"/>
  </si>
  <si>
    <t>イベント名：</t>
    <rPh sb="4" eb="5">
      <t>メイ</t>
    </rPh>
    <phoneticPr fontId="2"/>
  </si>
  <si>
    <t>祝日</t>
  </si>
  <si>
    <t>年月日・曜日</t>
    <rPh sb="0" eb="2">
      <t>ネンゲツ</t>
    </rPh>
    <rPh sb="2" eb="3">
      <t>ビ</t>
    </rPh>
    <rPh sb="4" eb="6">
      <t>ヨウビ</t>
    </rPh>
    <phoneticPr fontId="2"/>
  </si>
  <si>
    <t>（広場の場合）</t>
    <rPh sb="1" eb="3">
      <t>ヒロバ</t>
    </rPh>
    <rPh sb="4" eb="6">
      <t>バアイ</t>
    </rPh>
    <phoneticPr fontId="2"/>
  </si>
  <si>
    <t>計測範囲：</t>
    <rPh sb="0" eb="4">
      <t>ケイソクハンイ</t>
    </rPh>
    <phoneticPr fontId="2"/>
  </si>
  <si>
    <t>全体面積：</t>
    <rPh sb="0" eb="4">
      <t>ゼンタイメンセキ</t>
    </rPh>
    <phoneticPr fontId="2"/>
  </si>
  <si>
    <t>㎡</t>
    <phoneticPr fontId="2"/>
  </si>
  <si>
    <t>車道の幅員：</t>
    <rPh sb="0" eb="2">
      <t>シャドウ</t>
    </rPh>
    <rPh sb="3" eb="5">
      <t>フクイン</t>
    </rPh>
    <phoneticPr fontId="2"/>
  </si>
  <si>
    <t>歩道の幅員：</t>
    <rPh sb="0" eb="2">
      <t>ホドウ</t>
    </rPh>
    <rPh sb="3" eb="5">
      <t>フクイン</t>
    </rPh>
    <phoneticPr fontId="2"/>
  </si>
  <si>
    <t>歩道を遮る車の出入り口数：</t>
    <rPh sb="0" eb="2">
      <t>ホドウ</t>
    </rPh>
    <rPh sb="3" eb="4">
      <t>サエギ</t>
    </rPh>
    <rPh sb="5" eb="6">
      <t>クルマ</t>
    </rPh>
    <rPh sb="7" eb="9">
      <t>デイ</t>
    </rPh>
    <rPh sb="10" eb="12">
      <t>グチスウ</t>
    </rPh>
    <phoneticPr fontId="2"/>
  </si>
  <si>
    <t>ｍ</t>
    <phoneticPr fontId="2"/>
  </si>
  <si>
    <t>カ所</t>
    <rPh sb="1" eb="2">
      <t>ショ</t>
    </rPh>
    <phoneticPr fontId="2"/>
  </si>
  <si>
    <t>（ストリートの場合）</t>
    <rPh sb="7" eb="9">
      <t>バアイ</t>
    </rPh>
    <phoneticPr fontId="2"/>
  </si>
  <si>
    <t>○○イベント</t>
    <phoneticPr fontId="4"/>
  </si>
  <si>
    <t>通行</t>
  </si>
  <si>
    <t>1人</t>
  </si>
  <si>
    <t>飲食物を買うことができる設備・場所がある</t>
    <rPh sb="0" eb="3">
      <t>インショクブツ</t>
    </rPh>
    <rPh sb="4" eb="5">
      <t>カ</t>
    </rPh>
    <rPh sb="12" eb="14">
      <t>セツビ</t>
    </rPh>
    <rPh sb="15" eb="17">
      <t>バショ</t>
    </rPh>
    <phoneticPr fontId="4"/>
  </si>
  <si>
    <t>雨天時・災害時に避難できる場所がある</t>
    <rPh sb="0" eb="3">
      <t>ウテンジ</t>
    </rPh>
    <rPh sb="4" eb="7">
      <t>サイガイジ</t>
    </rPh>
    <rPh sb="8" eb="10">
      <t>ヒナン</t>
    </rPh>
    <phoneticPr fontId="4"/>
  </si>
  <si>
    <t>トイレが設けられている</t>
    <rPh sb="4" eb="5">
      <t>モウ</t>
    </rPh>
    <phoneticPr fontId="4"/>
  </si>
  <si>
    <t>案内所・掲示板・デジタルサイネージ等がある</t>
    <rPh sb="0" eb="3">
      <t>アンナイジョ</t>
    </rPh>
    <rPh sb="4" eb="7">
      <t>ケイジバン</t>
    </rPh>
    <rPh sb="17" eb="18">
      <t>ナド</t>
    </rPh>
    <phoneticPr fontId="4"/>
  </si>
  <si>
    <t>座れる場がある</t>
    <rPh sb="3" eb="4">
      <t>バ</t>
    </rPh>
    <phoneticPr fontId="4"/>
  </si>
  <si>
    <t>様々な目的で活用できるスペースがある（場を可変的に活用できる）</t>
    <rPh sb="19" eb="20">
      <t>バ</t>
    </rPh>
    <rPh sb="21" eb="24">
      <t>カヘンテキ</t>
    </rPh>
    <rPh sb="25" eb="27">
      <t>カツヨウ</t>
    </rPh>
    <phoneticPr fontId="4"/>
  </si>
  <si>
    <t>車両の速度を抑制する対策が講じられている（ゾーン30の指定、ハンプ、狭さく、シケイン等）</t>
    <phoneticPr fontId="4"/>
  </si>
  <si>
    <t>歩行空間に建物等への車両進入口が設けられていない</t>
    <phoneticPr fontId="4"/>
  </si>
  <si>
    <t>歩行者専用道路になっている（曜日や時間に応じた一時的な指定も含む）</t>
    <phoneticPr fontId="4"/>
  </si>
  <si>
    <t>車道と歩道が分かれている</t>
    <phoneticPr fontId="4"/>
  </si>
  <si>
    <t>荷物を預けられる場所がある</t>
    <rPh sb="0" eb="2">
      <t>ニモツ</t>
    </rPh>
    <rPh sb="3" eb="4">
      <t>アズ</t>
    </rPh>
    <rPh sb="8" eb="10">
      <t>バショ</t>
    </rPh>
    <phoneticPr fontId="4"/>
  </si>
  <si>
    <t>ゴミ箱が設けられている</t>
    <rPh sb="2" eb="3">
      <t>バコ</t>
    </rPh>
    <rPh sb="4" eb="5">
      <t>モウ</t>
    </rPh>
    <phoneticPr fontId="4"/>
  </si>
  <si>
    <t>子ども用の遊具がある</t>
    <rPh sb="0" eb="1">
      <t>コ</t>
    </rPh>
    <rPh sb="3" eb="4">
      <t>ヨウ</t>
    </rPh>
    <rPh sb="5" eb="7">
      <t>ユウグ</t>
    </rPh>
    <phoneticPr fontId="4"/>
  </si>
  <si>
    <t>自由記述欄</t>
    <rPh sb="0" eb="5">
      <t>ジユウキジュツラン</t>
    </rPh>
    <phoneticPr fontId="4"/>
  </si>
  <si>
    <t>地域の人や警備員など「人の目による防犯」が行われている</t>
  </si>
  <si>
    <t>地域の人など「人の目による防犯」が行われている安全な場所だと感じる</t>
  </si>
  <si>
    <t>知人同士が挨拶や世間話をしている</t>
  </si>
  <si>
    <t>車両の往来を気にせず並んで歩けると感じる</t>
    <rPh sb="0" eb="2">
      <t>シャリョウ</t>
    </rPh>
    <rPh sb="3" eb="5">
      <t>オウライ</t>
    </rPh>
    <rPh sb="6" eb="7">
      <t>キ</t>
    </rPh>
    <rPh sb="10" eb="11">
      <t>ナラ</t>
    </rPh>
    <rPh sb="13" eb="14">
      <t>アル</t>
    </rPh>
    <rPh sb="17" eb="18">
      <t>カン</t>
    </rPh>
    <phoneticPr fontId="4"/>
  </si>
  <si>
    <t>うたた寝をしている人がいる</t>
  </si>
  <si>
    <t>周りを気にせずうたた寝できる場所だと感じる</t>
  </si>
  <si>
    <t>何かの練習をしたい場所だと感じる</t>
    <phoneticPr fontId="4"/>
  </si>
  <si>
    <t>電話、Web会議をして発声が許容されると感じる</t>
    <rPh sb="11" eb="13">
      <t>ハッセイ</t>
    </rPh>
    <rPh sb="14" eb="16">
      <t>キョヨウ</t>
    </rPh>
    <rPh sb="20" eb="21">
      <t>カン</t>
    </rPh>
    <phoneticPr fontId="4"/>
  </si>
  <si>
    <t>座って休憩したり、くつろいだりしている人がいる</t>
    <rPh sb="0" eb="1">
      <t>スワ</t>
    </rPh>
    <rPh sb="3" eb="5">
      <t>キュウケイ</t>
    </rPh>
    <rPh sb="19" eb="20">
      <t>ヒト</t>
    </rPh>
    <phoneticPr fontId="4"/>
  </si>
  <si>
    <t>座って休憩したり、くつろいだりしたい場所だと感じる</t>
    <rPh sb="0" eb="1">
      <t>スワ</t>
    </rPh>
    <rPh sb="3" eb="5">
      <t>キュウケイ</t>
    </rPh>
    <rPh sb="18" eb="20">
      <t>バショ</t>
    </rPh>
    <rPh sb="22" eb="23">
      <t>カン</t>
    </rPh>
    <phoneticPr fontId="4"/>
  </si>
  <si>
    <t>ヨガや体操・ストレッチをしている人がいる</t>
  </si>
  <si>
    <t>体を軽く動かしてリラックスできる場所だと感じる（ヨガや体操・ストレッチ等）</t>
  </si>
  <si>
    <t>標準項目</t>
    <phoneticPr fontId="4"/>
  </si>
  <si>
    <t>初めてあった人と交流している人がいる</t>
    <rPh sb="0" eb="1">
      <t>ハジ</t>
    </rPh>
    <rPh sb="6" eb="15">
      <t>ヒトトコウリュウシテイルヒト</t>
    </rPh>
    <phoneticPr fontId="4"/>
  </si>
  <si>
    <t>沿道や近くでウィンドウショッピングや買い物をしている人がいる</t>
  </si>
  <si>
    <t>沿道や近くでウィンドウショッピングを楽しみたい場所だと感じる</t>
  </si>
  <si>
    <t>子どもや大人が興奮して遊んでいる</t>
  </si>
  <si>
    <t>魅力的なコンテンツがあり、子どもや大人が楽しく遊べる場所だと感じる</t>
  </si>
  <si>
    <t>自由記述</t>
    <rPh sb="0" eb="4">
      <t>ジユウキジュツ</t>
    </rPh>
    <phoneticPr fontId="2"/>
  </si>
  <si>
    <t>周りを気にせず立ち止まって会話できる場所だと感じる</t>
    <phoneticPr fontId="4"/>
  </si>
  <si>
    <t>自由記述</t>
    <rPh sb="0" eb="4">
      <t>ジユウキジュツ</t>
    </rPh>
    <phoneticPr fontId="1"/>
  </si>
  <si>
    <t>過去調査③</t>
    <rPh sb="0" eb="4">
      <t>カコチョウサ</t>
    </rPh>
    <phoneticPr fontId="4"/>
  </si>
  <si>
    <t>過去調査①
（前回調査）</t>
    <rPh sb="0" eb="4">
      <t>カコチョウサ</t>
    </rPh>
    <rPh sb="7" eb="9">
      <t>ゼンカイ</t>
    </rPh>
    <rPh sb="9" eb="11">
      <t>チョウサ</t>
    </rPh>
    <phoneticPr fontId="4"/>
  </si>
  <si>
    <t>※過去の調査年月日を入力してください。</t>
    <rPh sb="1" eb="3">
      <t>カコ</t>
    </rPh>
    <rPh sb="4" eb="9">
      <t>チョウサネンガッピ</t>
    </rPh>
    <rPh sb="10" eb="12">
      <t>ニュウリョク</t>
    </rPh>
    <phoneticPr fontId="4"/>
  </si>
  <si>
    <t>※過去調査の通行者数を入力してください。</t>
    <rPh sb="1" eb="3">
      <t>カコ</t>
    </rPh>
    <rPh sb="3" eb="5">
      <t>チョウサ</t>
    </rPh>
    <rPh sb="6" eb="10">
      <t>ツウコウシャスウ</t>
    </rPh>
    <rPh sb="11" eb="13">
      <t>ニュウリョク</t>
    </rPh>
    <phoneticPr fontId="4"/>
  </si>
  <si>
    <t>※過去調査の滞在者数を入力してください。</t>
    <rPh sb="1" eb="3">
      <t>カコ</t>
    </rPh>
    <rPh sb="3" eb="5">
      <t>チョウサ</t>
    </rPh>
    <rPh sb="6" eb="10">
      <t>タイザイシャスウ</t>
    </rPh>
    <rPh sb="11" eb="13">
      <t>ニュウリョク</t>
    </rPh>
    <phoneticPr fontId="4"/>
  </si>
  <si>
    <t>※過去調査における安心感の点数（活動・主観の合計）を入力してください。</t>
    <rPh sb="1" eb="3">
      <t>カコ</t>
    </rPh>
    <rPh sb="3" eb="5">
      <t>チョウサ</t>
    </rPh>
    <rPh sb="9" eb="12">
      <t>アンシンカン</t>
    </rPh>
    <rPh sb="13" eb="15">
      <t>テンスウ</t>
    </rPh>
    <rPh sb="16" eb="18">
      <t>カツドウ</t>
    </rPh>
    <rPh sb="19" eb="21">
      <t>シュカン</t>
    </rPh>
    <rPh sb="22" eb="24">
      <t>ゴウケイ</t>
    </rPh>
    <rPh sb="26" eb="28">
      <t>ニュウリョク</t>
    </rPh>
    <phoneticPr fontId="4"/>
  </si>
  <si>
    <t>※過去調査における寛容性の点数（活動・主観の合計）を入力してください。</t>
    <rPh sb="1" eb="3">
      <t>カコ</t>
    </rPh>
    <rPh sb="3" eb="5">
      <t>チョウサ</t>
    </rPh>
    <rPh sb="9" eb="12">
      <t>カンヨウセイ</t>
    </rPh>
    <rPh sb="13" eb="15">
      <t>テンスウ</t>
    </rPh>
    <rPh sb="16" eb="18">
      <t>カツドウ</t>
    </rPh>
    <rPh sb="19" eb="21">
      <t>シュカン</t>
    </rPh>
    <rPh sb="22" eb="24">
      <t>ゴウケイ</t>
    </rPh>
    <rPh sb="26" eb="28">
      <t>ニュウリョク</t>
    </rPh>
    <phoneticPr fontId="4"/>
  </si>
  <si>
    <t>※過去調査における安らぎ感の点数（活動・主観の合計）を入力してください。</t>
    <rPh sb="1" eb="3">
      <t>カコ</t>
    </rPh>
    <rPh sb="3" eb="5">
      <t>チョウサ</t>
    </rPh>
    <rPh sb="9" eb="10">
      <t>ヤス</t>
    </rPh>
    <rPh sb="12" eb="13">
      <t>カン</t>
    </rPh>
    <rPh sb="14" eb="16">
      <t>テンスウ</t>
    </rPh>
    <rPh sb="17" eb="19">
      <t>カツドウ</t>
    </rPh>
    <rPh sb="20" eb="22">
      <t>シュカン</t>
    </rPh>
    <rPh sb="23" eb="25">
      <t>ゴウケイ</t>
    </rPh>
    <rPh sb="27" eb="29">
      <t>ニュウリョク</t>
    </rPh>
    <phoneticPr fontId="4"/>
  </si>
  <si>
    <t>※過去調査における期待感の点数（活動・主観の合計）を入力してください。</t>
    <rPh sb="1" eb="3">
      <t>カコ</t>
    </rPh>
    <rPh sb="3" eb="5">
      <t>チョウサ</t>
    </rPh>
    <rPh sb="9" eb="12">
      <t>キタイカン</t>
    </rPh>
    <rPh sb="13" eb="15">
      <t>テンスウ</t>
    </rPh>
    <rPh sb="16" eb="18">
      <t>カツドウ</t>
    </rPh>
    <rPh sb="19" eb="21">
      <t>シュカン</t>
    </rPh>
    <rPh sb="22" eb="24">
      <t>ゴウケイ</t>
    </rPh>
    <rPh sb="26" eb="28">
      <t>ニュウリョク</t>
    </rPh>
    <phoneticPr fontId="4"/>
  </si>
  <si>
    <t>居心地の良さ確認シート</t>
    <rPh sb="0" eb="3">
      <t>イゴコチ</t>
    </rPh>
    <rPh sb="4" eb="5">
      <t>ヨ</t>
    </rPh>
    <rPh sb="6" eb="8">
      <t>カクニン</t>
    </rPh>
    <phoneticPr fontId="4"/>
  </si>
  <si>
    <t>「空間の状態確認シート」・「居心地の良さ確認シート」の調査結果を入力してください。</t>
    <rPh sb="1" eb="3">
      <t>クウカン</t>
    </rPh>
    <rPh sb="4" eb="6">
      <t>ジョウタイ</t>
    </rPh>
    <rPh sb="6" eb="8">
      <t>カクニン</t>
    </rPh>
    <rPh sb="14" eb="17">
      <t>イゴコチ</t>
    </rPh>
    <rPh sb="18" eb="19">
      <t>ヨ</t>
    </rPh>
    <rPh sb="20" eb="22">
      <t>カクニン</t>
    </rPh>
    <rPh sb="27" eb="29">
      <t>チョウサ</t>
    </rPh>
    <rPh sb="29" eb="31">
      <t>ケッカ</t>
    </rPh>
    <rPh sb="32" eb="34">
      <t>ニュウリョク</t>
    </rPh>
    <phoneticPr fontId="2"/>
  </si>
  <si>
    <t>(必要な項目があれば適宜追加してください)</t>
    <phoneticPr fontId="4"/>
  </si>
  <si>
    <t>家族</t>
  </si>
  <si>
    <t>（共通）</t>
    <rPh sb="1" eb="3">
      <t>キョウツウ</t>
    </rPh>
    <phoneticPr fontId="2"/>
  </si>
  <si>
    <t>最寄り鉄道駅からの距離：</t>
    <rPh sb="0" eb="2">
      <t>モヨ</t>
    </rPh>
    <rPh sb="3" eb="5">
      <t>テツドウ</t>
    </rPh>
    <rPh sb="5" eb="6">
      <t>エキ</t>
    </rPh>
    <rPh sb="9" eb="11">
      <t>キョリ</t>
    </rPh>
    <phoneticPr fontId="2"/>
  </si>
  <si>
    <t>最寄りバス停からの距離：</t>
    <rPh sb="0" eb="2">
      <t>モヨ</t>
    </rPh>
    <rPh sb="5" eb="6">
      <t>テイ</t>
    </rPh>
    <rPh sb="9" eb="11">
      <t>キョリ</t>
    </rPh>
    <phoneticPr fontId="2"/>
  </si>
  <si>
    <t>車線数：</t>
    <rPh sb="0" eb="3">
      <t>シャセンスウ</t>
    </rPh>
    <phoneticPr fontId="2"/>
  </si>
  <si>
    <t>最高速度：</t>
    <rPh sb="0" eb="4">
      <t>サイコウソクド</t>
    </rPh>
    <phoneticPr fontId="2"/>
  </si>
  <si>
    <t>ピーク時の車両交通量：</t>
    <phoneticPr fontId="2"/>
  </si>
  <si>
    <t>ピーク時の歩行者交通量：</t>
    <phoneticPr fontId="2"/>
  </si>
  <si>
    <t>治安情報</t>
    <rPh sb="0" eb="4">
      <t>チアンジョウホウ</t>
    </rPh>
    <phoneticPr fontId="2"/>
  </si>
  <si>
    <t>近隣地区の交通事故件数：</t>
    <rPh sb="0" eb="4">
      <t>キンリンチク</t>
    </rPh>
    <rPh sb="5" eb="11">
      <t>コウツウジコケンスウ</t>
    </rPh>
    <phoneticPr fontId="2"/>
  </si>
  <si>
    <t>近隣地区の犯罪発生件数件数：</t>
    <rPh sb="0" eb="4">
      <t>キンリンチク</t>
    </rPh>
    <rPh sb="5" eb="7">
      <t>ハンザイ</t>
    </rPh>
    <rPh sb="7" eb="9">
      <t>ハッセイ</t>
    </rPh>
    <rPh sb="9" eb="11">
      <t>ケンスウ</t>
    </rPh>
    <rPh sb="11" eb="13">
      <t>ケンスウ</t>
    </rPh>
    <phoneticPr fontId="2"/>
  </si>
  <si>
    <t>備考：</t>
    <rPh sb="0" eb="2">
      <t>ビコウ</t>
    </rPh>
    <phoneticPr fontId="2"/>
  </si>
  <si>
    <t>写真</t>
    <rPh sb="0" eb="2">
      <t>シャシン</t>
    </rPh>
    <phoneticPr fontId="2"/>
  </si>
  <si>
    <t>■　過去調査結果との比較</t>
    <rPh sb="2" eb="6">
      <t>カコチョウサ</t>
    </rPh>
    <rPh sb="6" eb="8">
      <t>ケッカ</t>
    </rPh>
    <rPh sb="10" eb="12">
      <t>ヒカク</t>
    </rPh>
    <phoneticPr fontId="2"/>
  </si>
  <si>
    <t>過去調査①
（前回）</t>
    <rPh sb="0" eb="4">
      <t>カコチョウサ</t>
    </rPh>
    <rPh sb="7" eb="9">
      <t>ゼンカイ</t>
    </rPh>
    <phoneticPr fontId="4"/>
  </si>
  <si>
    <t>備考</t>
    <rPh sb="0" eb="2">
      <t>ビコウ</t>
    </rPh>
    <phoneticPr fontId="2"/>
  </si>
  <si>
    <t>過去調査</t>
    <rPh sb="0" eb="4">
      <t>カコチョウサ</t>
    </rPh>
    <phoneticPr fontId="4"/>
  </si>
  <si>
    <t>①（前回）</t>
    <rPh sb="2" eb="4">
      <t>ゼンカイ</t>
    </rPh>
    <phoneticPr fontId="4"/>
  </si>
  <si>
    <t>過去調査</t>
    <rPh sb="0" eb="4">
      <t>カコチョウサ</t>
    </rPh>
    <phoneticPr fontId="2"/>
  </si>
  <si>
    <t>管理の行き届いた植栽（植木・花壇等）が設けられている</t>
    <phoneticPr fontId="4"/>
  </si>
  <si>
    <t>点 / 8点</t>
    <phoneticPr fontId="1"/>
  </si>
  <si>
    <t>居心地の良さ確認結果（サマリー）</t>
    <rPh sb="0" eb="3">
      <t>イゴコチ</t>
    </rPh>
    <rPh sb="4" eb="5">
      <t>ヨ</t>
    </rPh>
    <rPh sb="6" eb="10">
      <t>カクニンケッカ</t>
    </rPh>
    <phoneticPr fontId="1"/>
  </si>
  <si>
    <t>A.　滞在者の量・多様性</t>
    <rPh sb="3" eb="5">
      <t>タイザイ</t>
    </rPh>
    <rPh sb="7" eb="8">
      <t>リョウ</t>
    </rPh>
    <rPh sb="9" eb="12">
      <t>タヨウセイ</t>
    </rPh>
    <phoneticPr fontId="2"/>
  </si>
  <si>
    <t>B.　通行者の量・多様性</t>
    <rPh sb="7" eb="8">
      <t>リョウ</t>
    </rPh>
    <rPh sb="9" eb="12">
      <t>タヨウセイ</t>
    </rPh>
    <phoneticPr fontId="2"/>
  </si>
  <si>
    <r>
      <rPr>
        <sz val="22"/>
        <color rgb="FFFF0000"/>
        <rFont val="Meiryo UI"/>
        <family val="3"/>
        <charset val="128"/>
      </rPr>
      <t>　※滞在者：3分以上、対象地にとどまっていると思われる人
　※通行者：対象地を通過している人（数秒立ち止まる等も含む）</t>
    </r>
    <r>
      <rPr>
        <sz val="22"/>
        <color theme="1" tint="0.249977111117893"/>
        <rFont val="Meiryo UI"/>
        <family val="3"/>
        <charset val="128"/>
      </rPr>
      <t xml:space="preserve">
　※ 交流者数＝二人以上で滞在していた人数。
　※ 割合値・平均値を用いている場合は、小数点以下を四捨五入により表示されます。</t>
    </r>
    <phoneticPr fontId="1"/>
  </si>
  <si>
    <t xml:space="preserve">人 </t>
    <rPh sb="0" eb="1">
      <t>ヒト</t>
    </rPh>
    <phoneticPr fontId="2"/>
  </si>
  <si>
    <t>可視性（建物のみ）</t>
    <rPh sb="0" eb="3">
      <t>カシセイ</t>
    </rPh>
    <rPh sb="4" eb="6">
      <t>タテモノ</t>
    </rPh>
    <phoneticPr fontId="2"/>
  </si>
  <si>
    <t>一人</t>
    <rPh sb="0" eb="2">
      <t>ヒトリ</t>
    </rPh>
    <phoneticPr fontId="1"/>
  </si>
  <si>
    <t>滞在者数：</t>
    <rPh sb="0" eb="4">
      <t>タイザイシャスウ</t>
    </rPh>
    <phoneticPr fontId="1"/>
  </si>
  <si>
    <t>今回</t>
    <rPh sb="0" eb="2">
      <t>コンカイ</t>
    </rPh>
    <phoneticPr fontId="2"/>
  </si>
  <si>
    <t>過去調査②</t>
    <rPh sb="0" eb="4">
      <t>カコチョウサ</t>
    </rPh>
    <phoneticPr fontId="2"/>
  </si>
  <si>
    <t>過去調査③</t>
    <rPh sb="0" eb="4">
      <t>カコチョウサ</t>
    </rPh>
    <phoneticPr fontId="2"/>
  </si>
  <si>
    <t>グループ構成</t>
    <rPh sb="4" eb="6">
      <t>コウセイ</t>
    </rPh>
    <phoneticPr fontId="1"/>
  </si>
  <si>
    <t>国籍</t>
    <rPh sb="0" eb="2">
      <t>コクセキ</t>
    </rPh>
    <phoneticPr fontId="1"/>
  </si>
  <si>
    <t>の割合</t>
  </si>
  <si>
    <t>の割合</t>
    <rPh sb="1" eb="3">
      <t>ワリアイ</t>
    </rPh>
    <phoneticPr fontId="2"/>
  </si>
  <si>
    <t>男性</t>
    <rPh sb="0" eb="2">
      <t>ダンセイ</t>
    </rPh>
    <phoneticPr fontId="2"/>
  </si>
  <si>
    <t>女性</t>
    <rPh sb="0" eb="2">
      <t>ジョセイ</t>
    </rPh>
    <phoneticPr fontId="2"/>
  </si>
  <si>
    <t>分からない・判断不可</t>
    <rPh sb="0" eb="1">
      <t>ワ</t>
    </rPh>
    <rPh sb="6" eb="10">
      <t>ハンダンフカ</t>
    </rPh>
    <phoneticPr fontId="2"/>
  </si>
  <si>
    <t>の人数</t>
  </si>
  <si>
    <t>の人数</t>
    <rPh sb="1" eb="3">
      <t>ニンズウ</t>
    </rPh>
    <phoneticPr fontId="2"/>
  </si>
  <si>
    <t>「日本人」</t>
    <rPh sb="1" eb="4">
      <t>ニホンジン</t>
    </rPh>
    <phoneticPr fontId="2"/>
  </si>
  <si>
    <t>「外国人」</t>
    <rPh sb="1" eb="3">
      <t>ガイコク</t>
    </rPh>
    <rPh sb="3" eb="4">
      <t>ジン</t>
    </rPh>
    <phoneticPr fontId="2"/>
  </si>
  <si>
    <t>「一人」</t>
    <rPh sb="1" eb="3">
      <t>ヒトリ</t>
    </rPh>
    <phoneticPr fontId="2"/>
  </si>
  <si>
    <t>「家族」</t>
    <rPh sb="1" eb="3">
      <t>カゾク</t>
    </rPh>
    <phoneticPr fontId="2"/>
  </si>
  <si>
    <t xml:space="preserve">「家族以外の少人数グループ」
</t>
    <rPh sb="1" eb="5">
      <t>カゾクイガイ</t>
    </rPh>
    <rPh sb="6" eb="9">
      <t>ショウニンズウ</t>
    </rPh>
    <phoneticPr fontId="2"/>
  </si>
  <si>
    <t>「団体」</t>
    <rPh sb="1" eb="3">
      <t>ダンタイ</t>
    </rPh>
    <phoneticPr fontId="2"/>
  </si>
  <si>
    <t>「スタスタ歩いている」</t>
    <rPh sb="5" eb="6">
      <t>アル</t>
    </rPh>
    <phoneticPr fontId="2"/>
  </si>
  <si>
    <t>「のんびり歩いている」</t>
    <rPh sb="5" eb="6">
      <t>アル</t>
    </rPh>
    <phoneticPr fontId="2"/>
  </si>
  <si>
    <t>「家族以外の少人数グループ」</t>
    <rPh sb="1" eb="5">
      <t>カゾクイガイ</t>
    </rPh>
    <rPh sb="6" eb="9">
      <t>ショウニンズウ</t>
    </rPh>
    <phoneticPr fontId="2"/>
  </si>
  <si>
    <r>
      <rPr>
        <sz val="26"/>
        <color rgb="FFFF0000"/>
        <rFont val="Meiryo UI"/>
        <family val="3"/>
        <charset val="128"/>
      </rPr>
      <t>　※滞在者：3分以上、対象地にとどまっていると思われる人
　※通行者：対象地を通過している人（数秒立ち止まる等も含む）</t>
    </r>
    <r>
      <rPr>
        <sz val="26"/>
        <color theme="1" tint="0.249977111117893"/>
        <rFont val="Meiryo UI"/>
        <family val="3"/>
        <charset val="128"/>
      </rPr>
      <t xml:space="preserve">
　※ 交流者数＝二人以上で滞在していた人数。
　※ 割合値・平均値を用いている場合は、小数点以下を四捨五入により表示されます。</t>
    </r>
    <phoneticPr fontId="1"/>
  </si>
  <si>
    <t>留意事項</t>
    <rPh sb="0" eb="4">
      <t>リュウイジコウ</t>
    </rPh>
    <phoneticPr fontId="1"/>
  </si>
  <si>
    <t>人</t>
    <rPh sb="0" eb="1">
      <t>ニン</t>
    </rPh>
    <phoneticPr fontId="1"/>
  </si>
  <si>
    <t>通行者数：</t>
    <rPh sb="0" eb="3">
      <t>ツウコウシャ</t>
    </rPh>
    <rPh sb="3" eb="4">
      <t>スウ</t>
    </rPh>
    <phoneticPr fontId="1"/>
  </si>
  <si>
    <t>わからない</t>
    <phoneticPr fontId="2"/>
  </si>
  <si>
    <t>【参考】 居心地の良さの4要素</t>
    <rPh sb="1" eb="3">
      <t>サンコウ</t>
    </rPh>
    <rPh sb="5" eb="8">
      <t>イゴコチ</t>
    </rPh>
    <rPh sb="9" eb="10">
      <t>ヨ</t>
    </rPh>
    <rPh sb="13" eb="15">
      <t>ヨウソ</t>
    </rPh>
    <phoneticPr fontId="1"/>
  </si>
  <si>
    <t>歩く速さの分布</t>
    <rPh sb="0" eb="1">
      <t>アル</t>
    </rPh>
    <rPh sb="2" eb="3">
      <t>ハヤ</t>
    </rPh>
    <rPh sb="5" eb="7">
      <t>ブンプ</t>
    </rPh>
    <phoneticPr fontId="1"/>
  </si>
  <si>
    <t>調査回数</t>
    <rPh sb="0" eb="2">
      <t>チョウサ</t>
    </rPh>
    <rPh sb="2" eb="4">
      <t>カイスウ</t>
    </rPh>
    <phoneticPr fontId="2"/>
  </si>
  <si>
    <t>交流者数：</t>
    <rPh sb="0" eb="2">
      <t>コウリュウ</t>
    </rPh>
    <rPh sb="2" eb="3">
      <t>シャ</t>
    </rPh>
    <rPh sb="3" eb="4">
      <t>スウ</t>
    </rPh>
    <phoneticPr fontId="1"/>
  </si>
  <si>
    <t>　安心感・寛容性・安らぎ感・期待感（活動+主観）</t>
    <phoneticPr fontId="2"/>
  </si>
  <si>
    <t>人数</t>
    <rPh sb="0" eb="2">
      <t>ニンズウ</t>
    </rPh>
    <phoneticPr fontId="2"/>
  </si>
  <si>
    <t>割合</t>
    <rPh sb="0" eb="2">
      <t>ワリアイ</t>
    </rPh>
    <phoneticPr fontId="2"/>
  </si>
  <si>
    <t>滞在者・通行者割合</t>
    <rPh sb="0" eb="3">
      <t>タイザイシャ</t>
    </rPh>
    <rPh sb="4" eb="7">
      <t>ツウコウシャ</t>
    </rPh>
    <rPh sb="7" eb="9">
      <t>ワリアイ</t>
    </rPh>
    <phoneticPr fontId="2"/>
  </si>
  <si>
    <t>滞在者・通行者数</t>
    <rPh sb="0" eb="3">
      <t>タイザイシャ</t>
    </rPh>
    <rPh sb="4" eb="8">
      <t>ツウコウシャスウ</t>
    </rPh>
    <phoneticPr fontId="2"/>
  </si>
  <si>
    <t>テスト</t>
    <phoneticPr fontId="4"/>
  </si>
  <si>
    <t>率</t>
    <rPh sb="0" eb="1">
      <t>リツ</t>
    </rPh>
    <phoneticPr fontId="2"/>
  </si>
  <si>
    <t>未利用</t>
    <rPh sb="0" eb="1">
      <t>ミ</t>
    </rPh>
    <rPh sb="1" eb="3">
      <t>リヨウ</t>
    </rPh>
    <phoneticPr fontId="2"/>
  </si>
  <si>
    <t>利用</t>
    <rPh sb="0" eb="2">
      <t>リヨウ</t>
    </rPh>
    <phoneticPr fontId="2"/>
  </si>
  <si>
    <t>滞在者</t>
    <rPh sb="0" eb="2">
      <t>タイザイ</t>
    </rPh>
    <rPh sb="2" eb="3">
      <t>シャ</t>
    </rPh>
    <phoneticPr fontId="4"/>
  </si>
  <si>
    <t>通行者</t>
    <rPh sb="0" eb="3">
      <t>ツウコウシャ</t>
    </rPh>
    <phoneticPr fontId="4"/>
  </si>
  <si>
    <t>①～⑥の平均値
（自動入力）</t>
    <rPh sb="4" eb="6">
      <t>ヘイキン</t>
    </rPh>
    <rPh sb="6" eb="7">
      <t>チ</t>
    </rPh>
    <rPh sb="9" eb="11">
      <t>ジドウ</t>
    </rPh>
    <rPh sb="11" eb="13">
      <t>ニュウリョク</t>
    </rPh>
    <phoneticPr fontId="4"/>
  </si>
  <si>
    <t>空間の状態確認シート①（沿道建物・土地状況）</t>
  </si>
  <si>
    <t>滞在者の確認</t>
    <rPh sb="0" eb="3">
      <t>タイザイシャ</t>
    </rPh>
    <rPh sb="4" eb="6">
      <t>カクニン</t>
    </rPh>
    <phoneticPr fontId="1"/>
  </si>
  <si>
    <t>通行者の確認</t>
    <phoneticPr fontId="1"/>
  </si>
  <si>
    <t>過去調査① (前回調査)</t>
    <rPh sb="0" eb="4">
      <t>カコチョウサ</t>
    </rPh>
    <rPh sb="7" eb="11">
      <t>ゼンカイチョウサ</t>
    </rPh>
    <phoneticPr fontId="2"/>
  </si>
  <si>
    <t>調査日：</t>
    <rPh sb="0" eb="3">
      <t>チョウサビ</t>
    </rPh>
    <phoneticPr fontId="1"/>
  </si>
  <si>
    <t>平均値</t>
    <rPh sb="0" eb="3">
      <t>ヘイキンチ</t>
    </rPh>
    <phoneticPr fontId="2"/>
  </si>
  <si>
    <t>「基礎情報記入シート」に基づき、対象地・調査日の情報を入力してください。</t>
    <phoneticPr fontId="4"/>
  </si>
  <si>
    <r>
      <t>調査の履歴情報を入力してください。</t>
    </r>
    <r>
      <rPr>
        <b/>
        <sz val="10.199999999999999"/>
        <color theme="3"/>
        <rFont val="Meiryo UI"/>
        <family val="3"/>
        <charset val="128"/>
      </rPr>
      <t>（シート「結果_概要結果」に表示され、過去調査との比較が可能）</t>
    </r>
  </si>
  <si>
    <t>※ 通行者＝滞在者以外の人</t>
    <phoneticPr fontId="2"/>
  </si>
  <si>
    <t>※ 滞在者＝3分以上、対象地にとどまっていると思われる人</t>
    <phoneticPr fontId="2"/>
  </si>
  <si>
    <t>※ 交流者＝二人以上で滞在していた人</t>
    <rPh sb="2" eb="4">
      <t>コウリュウ</t>
    </rPh>
    <rPh sb="4" eb="5">
      <t>シャ</t>
    </rPh>
    <rPh sb="6" eb="8">
      <t>フタリ</t>
    </rPh>
    <rPh sb="8" eb="10">
      <t>イジョウ</t>
    </rPh>
    <rPh sb="11" eb="13">
      <t>タイザイ</t>
    </rPh>
    <rPh sb="17" eb="18">
      <t>ヒト</t>
    </rPh>
    <phoneticPr fontId="2"/>
  </si>
  <si>
    <t>多様な服装の人がいる</t>
    <rPh sb="3" eb="5">
      <t>フクソウ</t>
    </rPh>
    <phoneticPr fontId="4"/>
  </si>
  <si>
    <t>～</t>
    <phoneticPr fontId="2"/>
  </si>
  <si>
    <t>今回調査で
活動・主観の点差が2点以上</t>
    <rPh sb="0" eb="4">
      <t>コンカイチョウサ</t>
    </rPh>
    <rPh sb="6" eb="8">
      <t>カツドウ</t>
    </rPh>
    <rPh sb="9" eb="11">
      <t>シュカン</t>
    </rPh>
    <rPh sb="12" eb="14">
      <t>テンサ</t>
    </rPh>
    <rPh sb="16" eb="17">
      <t>テン</t>
    </rPh>
    <rPh sb="17" eb="19">
      <t>イジョウ</t>
    </rPh>
    <phoneticPr fontId="1"/>
  </si>
  <si>
    <t>今回調査で
活動・主観の点差が2点以上</t>
    <rPh sb="0" eb="2">
      <t>コンカイ</t>
    </rPh>
    <rPh sb="2" eb="4">
      <t>チョウサ</t>
    </rPh>
    <rPh sb="6" eb="8">
      <t>カツドウ</t>
    </rPh>
    <rPh sb="9" eb="11">
      <t>シュカン</t>
    </rPh>
    <rPh sb="12" eb="13">
      <t>テン</t>
    </rPh>
    <rPh sb="13" eb="14">
      <t>サ</t>
    </rPh>
    <rPh sb="16" eb="17">
      <t>テン</t>
    </rPh>
    <rPh sb="17" eb="19">
      <t>イジョウ</t>
    </rPh>
    <phoneticPr fontId="1"/>
  </si>
  <si>
    <t>建物</t>
    <rPh sb="0" eb="2">
      <t>タテモノ</t>
    </rPh>
    <phoneticPr fontId="2"/>
  </si>
  <si>
    <t>空間の状態確認シート②（機能・設え状況）</t>
    <phoneticPr fontId="4"/>
  </si>
  <si>
    <t>空間の状態確認シート②（機能・設え状況）</t>
    <phoneticPr fontId="2"/>
  </si>
  <si>
    <t>「滞在者・通行者確認シート」の調査結果を入力してください。（入力結果はシート「入力①」に表示されます。）</t>
    <rPh sb="1" eb="3">
      <t>クウカン</t>
    </rPh>
    <rPh sb="4" eb="6">
      <t>ジョウタイ</t>
    </rPh>
    <rPh sb="6" eb="8">
      <t>カクニン</t>
    </rPh>
    <rPh sb="13" eb="15">
      <t>キノウ</t>
    </rPh>
    <rPh sb="16" eb="17">
      <t>シツラ</t>
    </rPh>
    <rPh sb="18" eb="20">
      <t>ジョウキョウ</t>
    </rPh>
    <rPh sb="23" eb="25">
      <t>チョウサ</t>
    </rPh>
    <rPh sb="25" eb="27">
      <t>ケッカ</t>
    </rPh>
    <rPh sb="28" eb="30">
      <t>ニュウリョク</t>
    </rPh>
    <rPh sb="38" eb="42">
      <t>ニュウリョクケッカ</t>
    </rPh>
    <rPh sb="47" eb="49">
      <t>ニュウリョクヒョウジ</t>
    </rPh>
    <phoneticPr fontId="2"/>
  </si>
  <si>
    <t>滞在者・通行者確認シート</t>
    <phoneticPr fontId="2"/>
  </si>
  <si>
    <t>イベントを実施していた</t>
    <rPh sb="5" eb="7">
      <t>ジッシ</t>
    </rPh>
    <phoneticPr fontId="4"/>
  </si>
  <si>
    <t>広場・ストリートに関わらず、対象地の情報を入力してください。</t>
    <rPh sb="0" eb="2">
      <t>ヒロバ</t>
    </rPh>
    <rPh sb="9" eb="10">
      <t>カカ</t>
    </rPh>
    <rPh sb="14" eb="17">
      <t>タイショウチ</t>
    </rPh>
    <rPh sb="18" eb="20">
      <t>ジョウホウ</t>
    </rPh>
    <rPh sb="21" eb="23">
      <t>ニュウリョク</t>
    </rPh>
    <phoneticPr fontId="4"/>
  </si>
  <si>
    <t>道路情報：車線数</t>
    <rPh sb="5" eb="8">
      <t>シャセンスウ</t>
    </rPh>
    <phoneticPr fontId="4"/>
  </si>
  <si>
    <t>道路情報：最高速度</t>
    <rPh sb="5" eb="9">
      <t>サイコウソクド</t>
    </rPh>
    <phoneticPr fontId="4"/>
  </si>
  <si>
    <t>道路情報：ピーク時の車両交通量</t>
    <rPh sb="8" eb="9">
      <t>ジ</t>
    </rPh>
    <rPh sb="10" eb="15">
      <t>シャリョウコウツウリョウ</t>
    </rPh>
    <phoneticPr fontId="4"/>
  </si>
  <si>
    <t>道路情報：ピーク時の歩行者交通量</t>
    <rPh sb="8" eb="9">
      <t>ジ</t>
    </rPh>
    <rPh sb="10" eb="13">
      <t>ホコウシャ</t>
    </rPh>
    <rPh sb="13" eb="16">
      <t>コウツウリョウ</t>
    </rPh>
    <phoneticPr fontId="4"/>
  </si>
  <si>
    <t>周辺治安情報・備考を入力してください。</t>
    <rPh sb="0" eb="2">
      <t>シュウヘン</t>
    </rPh>
    <rPh sb="2" eb="4">
      <t>チアン</t>
    </rPh>
    <rPh sb="4" eb="6">
      <t>ジョウホウ</t>
    </rPh>
    <rPh sb="7" eb="9">
      <t>ビコウ</t>
    </rPh>
    <rPh sb="10" eb="12">
      <t>ニュウリョク</t>
    </rPh>
    <phoneticPr fontId="4"/>
  </si>
  <si>
    <t>空間の状態確認結果A（沿道建物・土地状況）</t>
    <rPh sb="0" eb="2">
      <t>クウカン</t>
    </rPh>
    <rPh sb="3" eb="5">
      <t>ジョウタイ</t>
    </rPh>
    <rPh sb="5" eb="9">
      <t>カクニンケッカ</t>
    </rPh>
    <rPh sb="11" eb="13">
      <t>エンドウ</t>
    </rPh>
    <rPh sb="13" eb="15">
      <t>タテモノ</t>
    </rPh>
    <rPh sb="16" eb="18">
      <t>トチ</t>
    </rPh>
    <rPh sb="18" eb="20">
      <t>ジョウキョウ</t>
    </rPh>
    <phoneticPr fontId="1"/>
  </si>
  <si>
    <t>空間の状態確認結果B（機能・設え状況）</t>
    <rPh sb="0" eb="2">
      <t>クウカン</t>
    </rPh>
    <rPh sb="3" eb="5">
      <t>ジョウタイ</t>
    </rPh>
    <rPh sb="5" eb="7">
      <t>カクニン</t>
    </rPh>
    <rPh sb="7" eb="9">
      <t>ケッカ</t>
    </rPh>
    <rPh sb="11" eb="13">
      <t>キノウ</t>
    </rPh>
    <rPh sb="14" eb="15">
      <t>シツラ</t>
    </rPh>
    <rPh sb="16" eb="18">
      <t>ジョウキョウ</t>
    </rPh>
    <phoneticPr fontId="2"/>
  </si>
  <si>
    <t>滞在者・通行者同士がお互いに顔や名前を知っているように感じる</t>
    <rPh sb="0" eb="3">
      <t>タイザイシャ</t>
    </rPh>
    <rPh sb="4" eb="7">
      <t>ツウコウシャ</t>
    </rPh>
    <phoneticPr fontId="4"/>
  </si>
  <si>
    <t>まちなかの居心地の良さを測る指標（改訂版 ver.1.0）分析ツール</t>
    <rPh sb="5" eb="8">
      <t>イゴコチ</t>
    </rPh>
    <rPh sb="9" eb="10">
      <t>ヨ</t>
    </rPh>
    <rPh sb="12" eb="13">
      <t>ハカ</t>
    </rPh>
    <rPh sb="14" eb="16">
      <t>シヒョウ</t>
    </rPh>
    <rPh sb="17" eb="20">
      <t>カイテイバン</t>
    </rPh>
    <rPh sb="29" eb="31">
      <t>ブンセキ</t>
    </rPh>
    <phoneticPr fontId="2"/>
  </si>
  <si>
    <t>まちなかの居心地の良さを測る指標（改訂版 ver.1.0）分析ツール</t>
    <phoneticPr fontId="2"/>
  </si>
  <si>
    <t>まちなかの居心地の良さを測る指標（改訂版 ver.1.0）分析ツール</t>
    <phoneticPr fontId="1"/>
  </si>
  <si>
    <t>B-1　今回調査結果</t>
    <rPh sb="4" eb="10">
      <t>コンカイチョウサケッカ</t>
    </rPh>
    <phoneticPr fontId="4"/>
  </si>
  <si>
    <t>B-2　過去調査結果</t>
    <rPh sb="4" eb="10">
      <t>カコチョウサケッカ</t>
    </rPh>
    <phoneticPr fontId="4"/>
  </si>
  <si>
    <t>　 過去調査結果がある場合、過去調査結果を以下に記入してください。過去調査の分析ツールの同セルの結果をコピー＆ペーストすることで簡単に記入することが可能です。</t>
    <rPh sb="2" eb="8">
      <t>カコチョウサケッカ</t>
    </rPh>
    <rPh sb="11" eb="13">
      <t>バアイ</t>
    </rPh>
    <rPh sb="14" eb="20">
      <t>カコチョウサケッカ</t>
    </rPh>
    <rPh sb="21" eb="23">
      <t>イカ</t>
    </rPh>
    <rPh sb="24" eb="26">
      <t>キニュウ</t>
    </rPh>
    <rPh sb="33" eb="37">
      <t>カコチョウサ</t>
    </rPh>
    <rPh sb="38" eb="40">
      <t>ブンセキ</t>
    </rPh>
    <rPh sb="44" eb="45">
      <t>ドウ</t>
    </rPh>
    <rPh sb="67" eb="69">
      <t>キニュウ</t>
    </rPh>
    <rPh sb="74" eb="76">
      <t>カノウ</t>
    </rPh>
    <phoneticPr fontId="4"/>
  </si>
  <si>
    <t>過去調査①（前回）</t>
    <rPh sb="0" eb="4">
      <t>カコチョウサ</t>
    </rPh>
    <rPh sb="6" eb="8">
      <t>ゼンカイ</t>
    </rPh>
    <phoneticPr fontId="4"/>
  </si>
  <si>
    <t>※ 過去調査結果がある場合、過去調査結果を「R～T列」に入力してください。過去調査の分析ツールの同セルの結果をコピー＆ペーストすることで簡単に記入することが可能です。</t>
    <rPh sb="25" eb="26">
      <t>レツ</t>
    </rPh>
    <rPh sb="28" eb="30">
      <t>ニュウリョク</t>
    </rPh>
    <phoneticPr fontId="4"/>
  </si>
  <si>
    <t>※ 過去調査結果がある場合、過去調査結果を「本シート」245行以降に入力してください。過去調査の分析ツールの同セルの結果をコピー＆ペーストすることで簡単に記入することが可能です。</t>
    <rPh sb="22" eb="23">
      <t>ホン</t>
    </rPh>
    <rPh sb="30" eb="31">
      <t>ギョウ</t>
    </rPh>
    <rPh sb="31" eb="33">
      <t>イコウ</t>
    </rPh>
    <rPh sb="34" eb="36">
      <t>ニュウリョク</t>
    </rPh>
    <phoneticPr fontId="4"/>
  </si>
  <si>
    <t>活動</t>
  </si>
  <si>
    <t>主観</t>
  </si>
  <si>
    <t>イベントの実施</t>
    <phoneticPr fontId="4"/>
  </si>
  <si>
    <t xml:space="preserve"> (キッチンカーの設置等を含む)</t>
    <phoneticPr fontId="4"/>
  </si>
  <si>
    <t>結果入力欄</t>
    <rPh sb="0" eb="2">
      <t>ケッカ</t>
    </rPh>
    <rPh sb="2" eb="4">
      <t>ニュウリョク</t>
    </rPh>
    <rPh sb="4" eb="5">
      <t>ラン</t>
    </rPh>
    <phoneticPr fontId="4"/>
  </si>
  <si>
    <t>記載なし</t>
  </si>
  <si>
    <t>　※滞在者：3分以上、対象地にとどまっていると思われる人
　※通行者：滞在者以外の人
　※交流者：二人以上で滞在していた人
　※割合値・平均値を用いている場合は、小数点以下を四捨五入により表示されます。</t>
    <phoneticPr fontId="1"/>
  </si>
  <si>
    <t>まちなかの居心地の良さを測る指標（改訂版 ver.1.0） 調査結果詳細 ①</t>
    <rPh sb="30" eb="32">
      <t>チョウサ</t>
    </rPh>
    <rPh sb="32" eb="34">
      <t>ケッカ</t>
    </rPh>
    <rPh sb="34" eb="36">
      <t>ショウサイ</t>
    </rPh>
    <phoneticPr fontId="1"/>
  </si>
  <si>
    <t>まちなかの居心地の良さを測る指標（改訂版 ver.1.0） 調査結果詳細 ②</t>
    <phoneticPr fontId="1"/>
  </si>
  <si>
    <t>まちなかの居心地の良さを測る指標（改訂版 ver.1.0）調査結果詳細 ③</t>
    <rPh sb="29" eb="31">
      <t>チョウサ</t>
    </rPh>
    <rPh sb="31" eb="33">
      <t>ケッカ</t>
    </rPh>
    <rPh sb="33" eb="35">
      <t>ショウサイ</t>
    </rPh>
    <phoneticPr fontId="1"/>
  </si>
  <si>
    <t>まちなかの居心地の良さを測る指標（改訂版 ver.1.0）参考</t>
    <rPh sb="29" eb="31">
      <t>サンコウ</t>
    </rPh>
    <phoneticPr fontId="1"/>
  </si>
  <si>
    <t>まちなかの居心地の良さを測る指標（改訂版 ver.1.0） 調査結果詳細 ④</t>
    <rPh sb="30" eb="32">
      <t>チョウサ</t>
    </rPh>
    <rPh sb="32" eb="34">
      <t>ケッカ</t>
    </rPh>
    <rPh sb="34" eb="36">
      <t>ショウサイ</t>
    </rPh>
    <phoneticPr fontId="1"/>
  </si>
  <si>
    <t>まちなかの居心地の良さを測る指標（改訂版 ver.1.0） 調査結果詳細 ⑤</t>
    <phoneticPr fontId="1"/>
  </si>
  <si>
    <t>まちなかの居心地の良さを測る指標（改訂版 ver.1.0）調査結果詳細 ⑥</t>
    <rPh sb="29" eb="31">
      <t>チョウサ</t>
    </rPh>
    <rPh sb="31" eb="33">
      <t>ケッカ</t>
    </rPh>
    <rPh sb="33" eb="35">
      <t>ショウサイ</t>
    </rPh>
    <phoneticPr fontId="1"/>
  </si>
  <si>
    <t>まちなかの居心地の良さを測る指標（改訂版 ver.1.0）調査結果詳細 ⑦</t>
    <phoneticPr fontId="1"/>
  </si>
  <si>
    <t>まちなかの居心地の良さを測る指標（改訂版 ver.1.0） 調査結果詳細 ⑧</t>
    <rPh sb="30" eb="32">
      <t>チョウサ</t>
    </rPh>
    <rPh sb="32" eb="34">
      <t>ケッカ</t>
    </rPh>
    <rPh sb="34" eb="36">
      <t>ショウサイ</t>
    </rPh>
    <phoneticPr fontId="1"/>
  </si>
  <si>
    <t>まちなかの居心地の良さを測る指標（改訂版 ver.1.0）調査結果詳細 ⑨</t>
    <phoneticPr fontId="1"/>
  </si>
  <si>
    <t>まちなかの居心地の良さを測る指標（改訂版 ver.1.0）調査結果詳細 ②</t>
    <phoneticPr fontId="1"/>
  </si>
  <si>
    <t>まちなかの居心地の良さを測る指標（改訂版 ver.1.0）調査結果詳細 ④</t>
    <rPh sb="29" eb="31">
      <t>チョウサ</t>
    </rPh>
    <rPh sb="31" eb="33">
      <t>ケッカ</t>
    </rPh>
    <rPh sb="33" eb="35">
      <t>ショウサイ</t>
    </rPh>
    <phoneticPr fontId="1"/>
  </si>
  <si>
    <t>まちなかの居心地の良さを測る指標（改訂版 ver.1.0）調査結果詳細 ⑤</t>
    <phoneticPr fontId="1"/>
  </si>
  <si>
    <t>まちなかの居心地の良さを測る指標（改訂版 ver.1.0）調査結果詳細 ⑧</t>
    <rPh sb="29" eb="31">
      <t>チョウサ</t>
    </rPh>
    <rPh sb="31" eb="33">
      <t>ケッカ</t>
    </rPh>
    <rPh sb="33" eb="35">
      <t>ショウサイ</t>
    </rPh>
    <phoneticPr fontId="1"/>
  </si>
  <si>
    <t>まちなかの居心地の良さを測る指標（改訂版 ver.1.0） 調査結果詳細 ⑨</t>
    <phoneticPr fontId="1"/>
  </si>
  <si>
    <t>まちなかの居心地の良さを測る指標（改訂版 ver.1.0）調査結果概要</t>
    <rPh sb="29" eb="31">
      <t>チョウサ</t>
    </rPh>
    <rPh sb="31" eb="33">
      <t>ケッカ</t>
    </rPh>
    <rPh sb="33" eb="35">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</si>
</sst>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Red]\(0\)"/>
    <numFmt numFmtId="177" formatCode="General&quot;℃&quot;\ "/>
    <numFmt numFmtId="178" formatCode="0.0"/>
    <numFmt numFmtId="179" formatCode="General&quot; m&quot;"/>
    <numFmt numFmtId="180" formatCode="General\ &quot;人&quot;"/>
    <numFmt numFmtId="181" formatCode="General&quot; ℃&quot;"/>
    <numFmt numFmtId="182" formatCode="General&quot; 回目&quot;"/>
    <numFmt numFmtId="183" formatCode="yyyy&quot;年&quot;m&quot;月&quot;d&quot;日&quot;;@"/>
    <numFmt numFmtId="184" formatCode="[$-F800]dddd\,\ mmmm\ dd\,\ yyyy"/>
    <numFmt numFmtId="185" formatCode="General&quot; 点&quot;"/>
    <numFmt numFmtId="186" formatCode="h:mm;@"/>
    <numFmt numFmtId="187" formatCode="General&quot; ㎡&quot;"/>
    <numFmt numFmtId="188" formatCode="General&quot; カ所&quot;"/>
    <numFmt numFmtId="189" formatCode="General&quot; 車線&quot;"/>
    <numFmt numFmtId="190" formatCode="General&quot; km/時&quot;"/>
    <numFmt numFmtId="191" formatCode="General&quot; 台/時&quot;"/>
    <numFmt numFmtId="192" formatCode="General&quot; 人/時&quot;"/>
    <numFmt numFmtId="193" formatCode="General&quot; 件&quot;"/>
    <numFmt numFmtId="194" formatCode="General&quot;件&quot;\ "/>
    <numFmt numFmtId="195" formatCode="0.0_);[Red]\(0.0\)"/>
    <numFmt numFmtId="196" formatCode="0&quot;人&quot;"/>
    <numFmt numFmtId="197" formatCode="0.0&quot;点&quot;"/>
    <numFmt numFmtId="198" formatCode="0.00_);[Red]\(0.00\)"/>
  </numFmts>
  <fonts count="89"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1"/>
      <color theme="0"/>
      <name val="Meiryo UI"/>
      <family val="3"/>
      <charset val="128"/>
    </font>
    <font>
      <b/>
      <sz val="11"/>
      <color theme="0"/>
      <name val="Meiryo UI"/>
      <family val="3"/>
      <charset val="128"/>
    </font>
    <font>
      <b/>
      <sz val="18"/>
      <color theme="0"/>
      <name val="Meiryo UI"/>
      <family val="3"/>
      <charset val="128"/>
    </font>
    <font>
      <b/>
      <sz val="12"/>
      <color theme="1"/>
      <name val="Meiryo UI"/>
      <family val="3"/>
      <charset val="128"/>
    </font>
    <font>
      <sz val="12"/>
      <color theme="1"/>
      <name val="Meiryo UI"/>
      <family val="3"/>
      <charset val="128"/>
    </font>
    <font>
      <b/>
      <i/>
      <sz val="12"/>
      <color theme="3"/>
      <name val="Meiryo UI"/>
      <family val="3"/>
      <charset val="128"/>
    </font>
    <font>
      <b/>
      <sz val="12"/>
      <color theme="3"/>
      <name val="Meiryo UI"/>
      <family val="3"/>
      <charset val="128"/>
    </font>
    <font>
      <b/>
      <sz val="22"/>
      <color theme="0"/>
      <name val="Meiryo UI"/>
      <family val="3"/>
      <charset val="128"/>
    </font>
    <font>
      <b/>
      <sz val="14"/>
      <color theme="1"/>
      <name val="Meiryo UI"/>
      <family val="3"/>
      <charset val="128"/>
    </font>
    <font>
      <sz val="14"/>
      <color theme="1"/>
      <name val="Meiryo UI"/>
      <family val="3"/>
      <charset val="128"/>
    </font>
    <font>
      <b/>
      <sz val="16"/>
      <color theme="1"/>
      <name val="Meiryo UI"/>
      <family val="3"/>
      <charset val="128"/>
    </font>
    <font>
      <b/>
      <i/>
      <sz val="12"/>
      <color theme="0"/>
      <name val="Meiryo UI"/>
      <family val="3"/>
      <charset val="128"/>
    </font>
    <font>
      <b/>
      <sz val="12"/>
      <color theme="0"/>
      <name val="Meiryo UI"/>
      <family val="3"/>
      <charset val="128"/>
    </font>
    <font>
      <b/>
      <i/>
      <sz val="11"/>
      <color theme="3"/>
      <name val="Meiryo UI"/>
      <family val="3"/>
      <charset val="128"/>
    </font>
    <font>
      <sz val="10"/>
      <color theme="1"/>
      <name val="Meiryo UI"/>
      <family val="3"/>
      <charset val="128"/>
    </font>
    <font>
      <b/>
      <sz val="18"/>
      <color theme="1"/>
      <name val="Meiryo UI"/>
      <family val="3"/>
      <charset val="128"/>
    </font>
    <font>
      <sz val="12"/>
      <name val="Meiryo UI"/>
      <family val="3"/>
      <charset val="128"/>
    </font>
    <font>
      <b/>
      <sz val="22"/>
      <name val="Meiryo UI"/>
      <family val="3"/>
      <charset val="128"/>
    </font>
    <font>
      <b/>
      <sz val="14"/>
      <name val="Meiryo UI"/>
      <family val="3"/>
      <charset val="128"/>
    </font>
    <font>
      <sz val="11"/>
      <color theme="1" tint="0.249977111117893"/>
      <name val="Meiryo UI"/>
      <family val="3"/>
      <charset val="128"/>
    </font>
    <font>
      <b/>
      <sz val="22"/>
      <color theme="1"/>
      <name val="Meiryo UI"/>
      <family val="3"/>
      <charset val="128"/>
    </font>
    <font>
      <sz val="20"/>
      <color theme="1"/>
      <name val="Meiryo UI"/>
      <family val="3"/>
      <charset val="128"/>
    </font>
    <font>
      <sz val="20"/>
      <name val="Meiryo UI"/>
      <family val="3"/>
      <charset val="128"/>
    </font>
    <font>
      <b/>
      <sz val="24"/>
      <color theme="0"/>
      <name val="Meiryo UI"/>
      <family val="3"/>
      <charset val="128"/>
    </font>
    <font>
      <b/>
      <sz val="26"/>
      <color theme="0"/>
      <name val="Meiryo UI"/>
      <family val="3"/>
      <charset val="128"/>
    </font>
    <font>
      <b/>
      <sz val="24"/>
      <color theme="1"/>
      <name val="Meiryo UI"/>
      <family val="3"/>
      <charset val="128"/>
    </font>
    <font>
      <b/>
      <sz val="11"/>
      <name val="Meiryo UI"/>
      <family val="3"/>
      <charset val="128"/>
    </font>
    <font>
      <b/>
      <sz val="20"/>
      <color theme="1"/>
      <name val="Meiryo UI"/>
      <family val="3"/>
      <charset val="128"/>
    </font>
    <font>
      <sz val="11"/>
      <color theme="1"/>
      <name val="ＭＳ Ｐゴシック"/>
      <family val="3"/>
      <charset val="128"/>
      <scheme val="minor"/>
    </font>
    <font>
      <sz val="11"/>
      <name val="ＭＳ Ｐゴシック"/>
      <family val="3"/>
      <charset val="128"/>
      <scheme val="minor"/>
    </font>
    <font>
      <b/>
      <sz val="16"/>
      <name val="Meiryo UI"/>
      <family val="3"/>
      <charset val="128"/>
    </font>
    <font>
      <sz val="14"/>
      <name val="Meiryo UI"/>
      <family val="3"/>
      <charset val="128"/>
    </font>
    <font>
      <b/>
      <sz val="26"/>
      <name val="Meiryo UI"/>
      <family val="3"/>
      <charset val="128"/>
    </font>
    <font>
      <b/>
      <sz val="36"/>
      <color theme="0"/>
      <name val="Meiryo UI"/>
      <family val="3"/>
      <charset val="128"/>
    </font>
    <font>
      <sz val="20"/>
      <color theme="0"/>
      <name val="Meiryo UI"/>
      <family val="3"/>
      <charset val="128"/>
    </font>
    <font>
      <b/>
      <sz val="26"/>
      <color theme="1"/>
      <name val="Meiryo UI"/>
      <family val="3"/>
      <charset val="128"/>
    </font>
    <font>
      <sz val="18"/>
      <name val="Meiryo UI"/>
      <family val="3"/>
      <charset val="128"/>
    </font>
    <font>
      <b/>
      <sz val="48"/>
      <color theme="1"/>
      <name val="Meiryo UI"/>
      <family val="3"/>
      <charset val="128"/>
    </font>
    <font>
      <sz val="18"/>
      <color theme="0"/>
      <name val="Meiryo UI"/>
      <family val="3"/>
      <charset val="128"/>
    </font>
    <font>
      <b/>
      <sz val="36"/>
      <color theme="1"/>
      <name val="Meiryo UI"/>
      <family val="3"/>
      <charset val="128"/>
    </font>
    <font>
      <b/>
      <sz val="36"/>
      <name val="Meiryo UI"/>
      <family val="3"/>
      <charset val="128"/>
    </font>
    <font>
      <b/>
      <sz val="28"/>
      <color theme="1"/>
      <name val="Meiryo UI"/>
      <family val="3"/>
      <charset val="128"/>
    </font>
    <font>
      <b/>
      <sz val="48"/>
      <color theme="0"/>
      <name val="Meiryo UI"/>
      <family val="3"/>
      <charset val="128"/>
    </font>
    <font>
      <sz val="26"/>
      <color theme="1"/>
      <name val="Meiryo UI"/>
      <family val="3"/>
      <charset val="128"/>
    </font>
    <font>
      <b/>
      <sz val="48"/>
      <color theme="1" tint="0.249977111117893"/>
      <name val="Meiryo UI"/>
      <family val="3"/>
      <charset val="128"/>
    </font>
    <font>
      <sz val="22"/>
      <color theme="1" tint="0.249977111117893"/>
      <name val="Meiryo UI"/>
      <family val="3"/>
      <charset val="128"/>
    </font>
    <font>
      <b/>
      <sz val="28"/>
      <color theme="0"/>
      <name val="Meiryo UI"/>
      <family val="3"/>
      <charset val="128"/>
    </font>
    <font>
      <sz val="10"/>
      <name val="Arial"/>
      <family val="2"/>
    </font>
    <font>
      <sz val="36"/>
      <color theme="1"/>
      <name val="Meiryo UI"/>
      <family val="3"/>
      <charset val="128"/>
    </font>
    <font>
      <sz val="24"/>
      <color theme="1"/>
      <name val="Meiryo UI"/>
      <family val="3"/>
      <charset val="128"/>
    </font>
    <font>
      <sz val="11"/>
      <color theme="1"/>
      <name val="Karla ExtraBold"/>
    </font>
    <font>
      <sz val="11"/>
      <name val="ＭＳ Ｐゴシック"/>
      <family val="3"/>
      <charset val="128"/>
      <scheme val="major"/>
    </font>
    <font>
      <b/>
      <u/>
      <sz val="20"/>
      <name val="Meiryo UI"/>
      <family val="3"/>
      <charset val="128"/>
    </font>
    <font>
      <b/>
      <sz val="72"/>
      <color theme="1"/>
      <name val="Meiryo UI"/>
      <family val="3"/>
      <charset val="128"/>
    </font>
    <font>
      <b/>
      <sz val="72"/>
      <color theme="1" tint="0.249977111117893"/>
      <name val="Meiryo UI"/>
      <family val="3"/>
      <charset val="128"/>
    </font>
    <font>
      <sz val="12"/>
      <color rgb="FFFF0000"/>
      <name val="Meiryo UI"/>
      <family val="3"/>
      <charset val="128"/>
    </font>
    <font>
      <sz val="22"/>
      <color rgb="FFFF0000"/>
      <name val="Meiryo UI"/>
      <family val="3"/>
      <charset val="128"/>
    </font>
    <font>
      <b/>
      <sz val="48"/>
      <color rgb="FFFF0000"/>
      <name val="Meiryo UI"/>
      <family val="3"/>
      <charset val="128"/>
    </font>
    <font>
      <sz val="18"/>
      <color theme="1"/>
      <name val="Meiryo UI"/>
      <family val="3"/>
      <charset val="128"/>
    </font>
    <font>
      <sz val="30"/>
      <name val="Meiryo UI"/>
      <family val="3"/>
      <charset val="128"/>
    </font>
    <font>
      <b/>
      <sz val="30"/>
      <name val="Meiryo UI"/>
      <family val="3"/>
      <charset val="128"/>
    </font>
    <font>
      <b/>
      <sz val="24"/>
      <color theme="4"/>
      <name val="Meiryo UI"/>
      <family val="3"/>
      <charset val="128"/>
    </font>
    <font>
      <sz val="28"/>
      <color theme="1"/>
      <name val="Meiryo UI"/>
      <family val="3"/>
      <charset val="128"/>
    </font>
    <font>
      <b/>
      <sz val="28"/>
      <name val="Meiryo UI"/>
      <family val="3"/>
      <charset val="128"/>
    </font>
    <font>
      <sz val="28"/>
      <name val="Meiryo UI"/>
      <family val="3"/>
      <charset val="128"/>
    </font>
    <font>
      <b/>
      <sz val="28"/>
      <color rgb="FFFF0000"/>
      <name val="Meiryo UI"/>
      <family val="3"/>
      <charset val="128"/>
    </font>
    <font>
      <b/>
      <sz val="24"/>
      <name val="Meiryo UI"/>
      <family val="3"/>
      <charset val="128"/>
    </font>
    <font>
      <sz val="11"/>
      <color theme="1"/>
      <name val="ＭＳ Ｐゴシック"/>
      <family val="2"/>
      <charset val="128"/>
      <scheme val="minor"/>
    </font>
    <font>
      <sz val="26"/>
      <color theme="1" tint="0.249977111117893"/>
      <name val="Meiryo UI"/>
      <family val="3"/>
      <charset val="128"/>
    </font>
    <font>
      <sz val="26"/>
      <color rgb="FFFF0000"/>
      <name val="Meiryo UI"/>
      <family val="3"/>
      <charset val="128"/>
    </font>
    <font>
      <sz val="11"/>
      <color rgb="FFFF0000"/>
      <name val="ＭＳ Ｐゴシック"/>
      <family val="2"/>
      <charset val="128"/>
      <scheme val="minor"/>
    </font>
    <font>
      <b/>
      <sz val="48"/>
      <name val="Meiryo UI"/>
      <family val="3"/>
      <charset val="128"/>
    </font>
    <font>
      <sz val="24"/>
      <name val="Meiryo UI"/>
      <family val="3"/>
      <charset val="128"/>
    </font>
    <font>
      <sz val="22"/>
      <color theme="1"/>
      <name val="Meiryo UI"/>
      <family val="3"/>
      <charset val="128"/>
    </font>
    <font>
      <sz val="36"/>
      <name val="Meiryo UI"/>
      <family val="3"/>
      <charset val="128"/>
    </font>
    <font>
      <b/>
      <sz val="10.199999999999999"/>
      <color theme="3"/>
      <name val="Meiryo UI"/>
      <family val="3"/>
      <charset val="128"/>
    </font>
    <font>
      <b/>
      <sz val="30"/>
      <color theme="0"/>
      <name val="Meiryo UI"/>
      <family val="3"/>
      <charset val="128"/>
    </font>
    <font>
      <b/>
      <sz val="12"/>
      <color rgb="FFFF0000"/>
      <name val="Meiryo UI"/>
      <family val="3"/>
      <charset val="128"/>
    </font>
    <font>
      <sz val="12"/>
      <color theme="3"/>
      <name val="Meiryo UI"/>
      <family val="3"/>
      <charset val="128"/>
    </font>
    <font>
      <sz val="11"/>
      <color rgb="FF000000"/>
      <name val="ＭＳ Ｐゴシック"/>
      <family val="3"/>
      <charset val="128"/>
    </font>
  </fonts>
  <fills count="2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3" tint="0.39997558519241921"/>
        <bgColor indexed="64"/>
      </patternFill>
    </fill>
    <fill>
      <patternFill patternType="solid">
        <fgColor theme="8"/>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9"/>
        <bgColor indexed="64"/>
      </patternFill>
    </fill>
    <fill>
      <patternFill patternType="solid">
        <fgColor theme="0"/>
        <bgColor theme="0"/>
      </patternFill>
    </fill>
    <fill>
      <patternFill patternType="solid">
        <fgColor indexed="65"/>
        <bgColor theme="0"/>
      </patternFill>
    </fill>
    <fill>
      <patternFill patternType="solid">
        <fgColor rgb="FF2D7A8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499984740745262"/>
        <bgColor indexed="64"/>
      </patternFill>
    </fill>
  </fills>
  <borders count="172">
    <border>
      <left/>
      <right/>
      <top/>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dashed">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top/>
      <bottom/>
      <diagonal/>
    </border>
    <border>
      <left/>
      <right style="medium">
        <color indexed="64"/>
      </right>
      <top/>
      <bottom/>
      <diagonal/>
    </border>
    <border>
      <left/>
      <right/>
      <top/>
      <bottom style="medium">
        <color indexed="64"/>
      </bottom>
      <diagonal/>
    </border>
    <border>
      <left/>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style="dotted">
        <color indexed="64"/>
      </right>
      <top style="thin">
        <color indexed="64"/>
      </top>
      <bottom/>
      <diagonal/>
    </border>
    <border>
      <left style="medium">
        <color indexed="64"/>
      </left>
      <right style="dashed">
        <color auto="1"/>
      </right>
      <top style="dotted">
        <color indexed="64"/>
      </top>
      <bottom style="dotted">
        <color indexed="64"/>
      </bottom>
      <diagonal/>
    </border>
    <border>
      <left style="dashed">
        <color auto="1"/>
      </left>
      <right style="dashed">
        <color auto="1"/>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diagonal/>
    </border>
    <border>
      <left style="medium">
        <color indexed="64"/>
      </left>
      <right style="dashed">
        <color auto="1"/>
      </right>
      <top style="dashed">
        <color auto="1"/>
      </top>
      <bottom/>
      <diagonal/>
    </border>
    <border>
      <left style="dashed">
        <color auto="1"/>
      </left>
      <right style="dashed">
        <color auto="1"/>
      </right>
      <top style="dashed">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dashed">
        <color auto="1"/>
      </right>
      <top style="dotted">
        <color indexed="64"/>
      </top>
      <bottom style="medium">
        <color indexed="64"/>
      </bottom>
      <diagonal/>
    </border>
    <border>
      <left style="dashed">
        <color auto="1"/>
      </left>
      <right style="dashed">
        <color auto="1"/>
      </right>
      <top style="dotted">
        <color indexed="64"/>
      </top>
      <bottom style="medium">
        <color indexed="64"/>
      </bottom>
      <diagonal/>
    </border>
    <border>
      <left style="dotted">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style="dashed">
        <color auto="1"/>
      </right>
      <top style="dotted">
        <color indexed="64"/>
      </top>
      <bottom style="dashed">
        <color auto="1"/>
      </bottom>
      <diagonal/>
    </border>
    <border>
      <left style="dashed">
        <color auto="1"/>
      </left>
      <right style="dashed">
        <color auto="1"/>
      </right>
      <top style="dotted">
        <color indexed="64"/>
      </top>
      <bottom style="dashed">
        <color auto="1"/>
      </bottom>
      <diagonal/>
    </border>
    <border>
      <left style="medium">
        <color indexed="64"/>
      </left>
      <right style="dashed">
        <color auto="1"/>
      </right>
      <top/>
      <bottom style="dotted">
        <color indexed="64"/>
      </bottom>
      <diagonal/>
    </border>
    <border>
      <left style="dashed">
        <color auto="1"/>
      </left>
      <right style="dashed">
        <color auto="1"/>
      </right>
      <top/>
      <bottom style="dotted">
        <color indexed="64"/>
      </bottom>
      <diagonal/>
    </border>
    <border>
      <left style="medium">
        <color indexed="64"/>
      </left>
      <right style="medium">
        <color indexed="64"/>
      </right>
      <top/>
      <bottom style="medium">
        <color indexed="64"/>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medium">
        <color indexed="64"/>
      </right>
      <top style="thin">
        <color indexed="64"/>
      </top>
      <bottom/>
      <diagonal/>
    </border>
    <border>
      <left style="medium">
        <color indexed="64"/>
      </left>
      <right style="dashed">
        <color auto="1"/>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dash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auto="1"/>
      </right>
      <top/>
      <bottom/>
      <diagonal/>
    </border>
    <border>
      <left/>
      <right style="dotted">
        <color indexed="64"/>
      </right>
      <top/>
      <bottom/>
      <diagonal/>
    </border>
    <border>
      <left style="dotted">
        <color indexed="64"/>
      </left>
      <right/>
      <top/>
      <bottom style="thin">
        <color indexed="6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indexed="64"/>
      </left>
      <right style="thin">
        <color indexed="64"/>
      </right>
      <top style="thin">
        <color indexed="64"/>
      </top>
      <bottom style="thin">
        <color indexed="64"/>
      </bottom>
      <diagonal/>
    </border>
    <border>
      <left/>
      <right/>
      <top/>
      <bottom style="thin">
        <color theme="0" tint="-0.499984740745262"/>
      </bottom>
      <diagonal/>
    </border>
    <border>
      <left style="thin">
        <color theme="0"/>
      </left>
      <right style="thin">
        <color theme="0"/>
      </right>
      <top style="thin">
        <color theme="0"/>
      </top>
      <bottom style="thin">
        <color theme="0"/>
      </bottom>
      <diagonal/>
    </border>
    <border>
      <left style="dotted">
        <color indexed="64"/>
      </left>
      <right/>
      <top/>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top style="thin">
        <color indexed="64"/>
      </top>
      <bottom/>
      <diagonal/>
    </border>
    <border>
      <left style="thin">
        <color indexed="64"/>
      </left>
      <right style="dashed">
        <color auto="1"/>
      </right>
      <top style="dashed">
        <color auto="1"/>
      </top>
      <bottom/>
      <diagonal/>
    </border>
    <border>
      <left/>
      <right style="thin">
        <color indexed="64"/>
      </right>
      <top style="dashed">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top style="medium">
        <color indexed="64"/>
      </top>
      <bottom style="medium">
        <color indexed="64"/>
      </bottom>
      <diagonal/>
    </border>
    <border>
      <left style="dashed">
        <color auto="1"/>
      </left>
      <right/>
      <top style="medium">
        <color indexed="64"/>
      </top>
      <bottom style="dotted">
        <color indexed="64"/>
      </bottom>
      <diagonal/>
    </border>
    <border>
      <left style="dashed">
        <color auto="1"/>
      </left>
      <right/>
      <top style="dotted">
        <color indexed="64"/>
      </top>
      <bottom style="dotted">
        <color indexed="64"/>
      </bottom>
      <diagonal/>
    </border>
    <border>
      <left style="dashed">
        <color auto="1"/>
      </left>
      <right/>
      <top style="dotted">
        <color indexed="64"/>
      </top>
      <bottom style="medium">
        <color indexed="64"/>
      </bottom>
      <diagonal/>
    </border>
    <border>
      <left style="dashed">
        <color auto="1"/>
      </left>
      <right/>
      <top style="medium">
        <color indexed="64"/>
      </top>
      <bottom style="dashed">
        <color auto="1"/>
      </bottom>
      <diagonal/>
    </border>
    <border>
      <left style="dashed">
        <color auto="1"/>
      </left>
      <right/>
      <top/>
      <bottom style="medium">
        <color indexed="64"/>
      </bottom>
      <diagonal/>
    </border>
    <border>
      <left style="dashed">
        <color auto="1"/>
      </left>
      <right/>
      <top/>
      <bottom style="dotted">
        <color indexed="64"/>
      </bottom>
      <diagonal/>
    </border>
    <border>
      <left style="dashed">
        <color auto="1"/>
      </left>
      <right/>
      <top style="dashed">
        <color auto="1"/>
      </top>
      <bottom style="medium">
        <color indexed="64"/>
      </bottom>
      <diagonal/>
    </border>
    <border>
      <left style="dashed">
        <color auto="1"/>
      </left>
      <right/>
      <top style="dotted">
        <color indexed="64"/>
      </top>
      <bottom style="dashed">
        <color auto="1"/>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bottom style="dotted">
        <color indexed="64"/>
      </bottom>
      <diagonal style="thin">
        <color indexed="64"/>
      </diagonal>
    </border>
    <border diagonalUp="1">
      <left style="medium">
        <color indexed="64"/>
      </left>
      <right style="medium">
        <color indexed="64"/>
      </right>
      <top style="dotted">
        <color indexed="64"/>
      </top>
      <bottom style="dotted">
        <color indexed="64"/>
      </bottom>
      <diagonal style="thin">
        <color indexed="64"/>
      </diagonal>
    </border>
    <border diagonalUp="1">
      <left style="medium">
        <color indexed="64"/>
      </left>
      <right style="medium">
        <color indexed="64"/>
      </right>
      <top style="dotted">
        <color indexed="64"/>
      </top>
      <bottom style="medium">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56" fillId="0" borderId="0"/>
    <xf numFmtId="9" fontId="76" fillId="0" borderId="0" applyFont="0" applyFill="0" applyBorder="0" applyAlignment="0" applyProtection="0">
      <alignment vertical="center"/>
    </xf>
  </cellStyleXfs>
  <cellXfs count="1027">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9" fillId="2" borderId="0" xfId="0" applyFont="1" applyFill="1" applyBorder="1">
      <alignment vertical="center"/>
    </xf>
    <xf numFmtId="0" fontId="9" fillId="2" borderId="0" xfId="0" applyFont="1" applyFill="1" applyBorder="1" applyAlignment="1">
      <alignment horizontal="left" vertical="center"/>
    </xf>
    <xf numFmtId="0" fontId="11" fillId="2" borderId="0" xfId="0" applyFont="1" applyFill="1" applyBorder="1" applyAlignment="1">
      <alignment horizontal="left" vertical="center"/>
    </xf>
    <xf numFmtId="0" fontId="9" fillId="2" borderId="0" xfId="0" applyFont="1" applyFill="1">
      <alignment vertical="center"/>
    </xf>
    <xf numFmtId="0" fontId="10" fillId="2" borderId="0" xfId="0" applyFont="1" applyFill="1" applyBorder="1" applyAlignment="1">
      <alignment horizontal="left" vertical="top" wrapText="1"/>
    </xf>
    <xf numFmtId="0" fontId="7" fillId="0" borderId="0" xfId="0" applyFont="1" applyBorder="1" applyAlignment="1">
      <alignment horizontal="left" vertical="top" wrapText="1"/>
    </xf>
    <xf numFmtId="0" fontId="9"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2" borderId="0" xfId="0" applyFont="1" applyFill="1" applyBorder="1">
      <alignment vertical="center"/>
    </xf>
    <xf numFmtId="0" fontId="12" fillId="0" borderId="0" xfId="0" applyFont="1" applyBorder="1" applyAlignment="1">
      <alignment vertical="center"/>
    </xf>
    <xf numFmtId="0" fontId="13" fillId="0" borderId="0" xfId="0" applyFont="1" applyBorder="1" applyAlignment="1">
      <alignment vertical="center"/>
    </xf>
    <xf numFmtId="0" fontId="6" fillId="2" borderId="0" xfId="0" applyFont="1" applyFill="1">
      <alignment vertical="center"/>
    </xf>
    <xf numFmtId="0" fontId="6" fillId="3" borderId="1" xfId="0" applyFont="1" applyFill="1" applyBorder="1">
      <alignment vertical="center"/>
    </xf>
    <xf numFmtId="176" fontId="6" fillId="3" borderId="1" xfId="0" applyNumberFormat="1" applyFont="1" applyFill="1" applyBorder="1" applyAlignment="1">
      <alignment horizontal="center" vertical="center"/>
    </xf>
    <xf numFmtId="0" fontId="6" fillId="3" borderId="10" xfId="0" applyFont="1" applyFill="1" applyBorder="1">
      <alignment vertical="center"/>
    </xf>
    <xf numFmtId="176" fontId="6" fillId="3" borderId="10" xfId="0" applyNumberFormat="1" applyFont="1" applyFill="1" applyBorder="1" applyAlignment="1">
      <alignment horizontal="center" vertical="center"/>
    </xf>
    <xf numFmtId="0" fontId="6" fillId="7" borderId="0" xfId="0" applyFont="1" applyFill="1">
      <alignment vertical="center"/>
    </xf>
    <xf numFmtId="0" fontId="6" fillId="7" borderId="0" xfId="0" applyFont="1" applyFill="1" applyBorder="1">
      <alignment vertical="center"/>
    </xf>
    <xf numFmtId="0" fontId="6" fillId="7" borderId="0" xfId="0" applyFont="1" applyFill="1" applyBorder="1" applyAlignment="1">
      <alignment vertical="center"/>
    </xf>
    <xf numFmtId="0" fontId="6"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6" fillId="7" borderId="0" xfId="0" applyFont="1" applyFill="1" applyBorder="1" applyAlignment="1">
      <alignment horizontal="left" vertical="center" wrapText="1"/>
    </xf>
    <xf numFmtId="0" fontId="6" fillId="7" borderId="0" xfId="0" applyFont="1" applyFill="1" applyBorder="1" applyAlignment="1">
      <alignment horizontal="left" vertical="center"/>
    </xf>
    <xf numFmtId="0" fontId="6" fillId="7" borderId="19" xfId="0" applyFont="1" applyFill="1" applyBorder="1" applyAlignment="1">
      <alignment horizontal="left" vertical="center" wrapText="1"/>
    </xf>
    <xf numFmtId="0" fontId="13" fillId="7" borderId="0" xfId="0" applyFont="1" applyFill="1" applyBorder="1" applyAlignment="1">
      <alignment vertical="center"/>
    </xf>
    <xf numFmtId="0" fontId="14" fillId="7" borderId="0" xfId="0" applyFont="1" applyFill="1" applyAlignment="1">
      <alignment vertical="center"/>
    </xf>
    <xf numFmtId="0" fontId="15" fillId="7" borderId="0" xfId="0" applyFont="1" applyFill="1" applyAlignment="1">
      <alignment vertical="center"/>
    </xf>
    <xf numFmtId="0" fontId="13" fillId="7" borderId="0" xfId="0" applyFont="1" applyFill="1" applyAlignment="1">
      <alignment vertical="center"/>
    </xf>
    <xf numFmtId="0" fontId="13" fillId="7" borderId="0" xfId="0" applyFont="1" applyFill="1" applyBorder="1" applyAlignment="1">
      <alignment horizontal="left" vertical="center"/>
    </xf>
    <xf numFmtId="0" fontId="6" fillId="7" borderId="13" xfId="0" applyFont="1" applyFill="1" applyBorder="1">
      <alignment vertical="center"/>
    </xf>
    <xf numFmtId="0" fontId="12" fillId="7" borderId="0" xfId="0" applyFont="1" applyFill="1" applyBorder="1" applyAlignment="1">
      <alignment vertical="center"/>
    </xf>
    <xf numFmtId="0" fontId="12" fillId="7" borderId="0" xfId="0" applyFont="1" applyFill="1" applyAlignment="1">
      <alignment vertical="center"/>
    </xf>
    <xf numFmtId="0" fontId="15" fillId="7" borderId="0" xfId="0" applyFont="1" applyFill="1" applyBorder="1" applyAlignment="1">
      <alignment horizontal="left" vertical="center"/>
    </xf>
    <xf numFmtId="0" fontId="6" fillId="7" borderId="0" xfId="0" applyFont="1" applyFill="1" applyBorder="1" applyAlignment="1">
      <alignment horizontal="left" vertical="top"/>
    </xf>
    <xf numFmtId="0" fontId="8" fillId="7" borderId="12" xfId="0" applyFont="1" applyFill="1" applyBorder="1" applyAlignment="1">
      <alignment horizontal="left" vertical="top"/>
    </xf>
    <xf numFmtId="0" fontId="14" fillId="7" borderId="0" xfId="0" applyFont="1" applyFill="1" applyAlignment="1">
      <alignment horizontal="right" vertical="center"/>
    </xf>
    <xf numFmtId="0" fontId="10" fillId="8" borderId="0" xfId="0" applyFont="1" applyFill="1" applyBorder="1" applyAlignment="1">
      <alignment horizontal="left" vertical="top" wrapText="1"/>
    </xf>
    <xf numFmtId="0" fontId="10" fillId="8" borderId="0" xfId="0" applyFont="1" applyFill="1" applyBorder="1">
      <alignment vertical="center"/>
    </xf>
    <xf numFmtId="0" fontId="10" fillId="8" borderId="0" xfId="0" applyFont="1" applyFill="1" applyBorder="1" applyAlignment="1">
      <alignment horizontal="left" vertical="center" wrapText="1"/>
    </xf>
    <xf numFmtId="0" fontId="10" fillId="8" borderId="0" xfId="0" applyFont="1" applyFill="1" applyBorder="1" applyAlignment="1">
      <alignment horizontal="left" vertical="center"/>
    </xf>
    <xf numFmtId="0" fontId="20" fillId="8" borderId="0" xfId="0" applyFont="1" applyFill="1" applyBorder="1">
      <alignment vertical="center"/>
    </xf>
    <xf numFmtId="0" fontId="21" fillId="8" borderId="0" xfId="0" applyFont="1" applyFill="1" applyBorder="1" applyAlignment="1">
      <alignment horizontal="left" vertical="center"/>
    </xf>
    <xf numFmtId="0" fontId="20" fillId="8" borderId="0" xfId="0" applyFont="1" applyFill="1" applyBorder="1" applyAlignment="1">
      <alignment horizontal="left" vertical="center"/>
    </xf>
    <xf numFmtId="0" fontId="20" fillId="8" borderId="0" xfId="0" applyFont="1" applyFill="1" applyBorder="1" applyAlignment="1">
      <alignment vertical="center"/>
    </xf>
    <xf numFmtId="0" fontId="21" fillId="8" borderId="0" xfId="0" applyFont="1" applyFill="1" applyBorder="1" applyAlignment="1">
      <alignment horizontal="left" vertical="center" wrapText="1"/>
    </xf>
    <xf numFmtId="0" fontId="21" fillId="8" borderId="0" xfId="0" applyFont="1" applyFill="1" applyBorder="1" applyAlignment="1">
      <alignment vertical="center"/>
    </xf>
    <xf numFmtId="0" fontId="22" fillId="7" borderId="0" xfId="0" applyFont="1" applyFill="1" applyBorder="1" applyAlignment="1">
      <alignment horizontal="right" vertical="center"/>
    </xf>
    <xf numFmtId="0" fontId="23" fillId="0" borderId="0" xfId="0" applyFont="1">
      <alignment vertical="center"/>
    </xf>
    <xf numFmtId="0" fontId="18" fillId="7" borderId="0" xfId="0" applyFont="1" applyFill="1" applyBorder="1">
      <alignment vertical="center"/>
    </xf>
    <xf numFmtId="0" fontId="6" fillId="7" borderId="0" xfId="0" applyFont="1" applyFill="1" applyAlignment="1">
      <alignment horizontal="right" vertical="center"/>
    </xf>
    <xf numFmtId="0" fontId="13" fillId="7" borderId="0" xfId="0" applyFont="1" applyFill="1" applyBorder="1" applyAlignment="1">
      <alignment horizontal="right" vertical="center"/>
    </xf>
    <xf numFmtId="0" fontId="6" fillId="7" borderId="16" xfId="0" applyFont="1" applyFill="1" applyBorder="1">
      <alignment vertical="center"/>
    </xf>
    <xf numFmtId="0" fontId="6" fillId="7" borderId="0" xfId="0" applyFont="1" applyFill="1" applyBorder="1">
      <alignment vertical="center"/>
    </xf>
    <xf numFmtId="0" fontId="17" fillId="7" borderId="0" xfId="0" applyFont="1" applyFill="1" applyBorder="1" applyAlignment="1">
      <alignment horizontal="left" vertical="center"/>
    </xf>
    <xf numFmtId="179" fontId="18" fillId="7" borderId="0" xfId="0" applyNumberFormat="1" applyFont="1" applyFill="1" applyBorder="1" applyAlignment="1">
      <alignment horizontal="center" vertical="center"/>
    </xf>
    <xf numFmtId="0" fontId="7" fillId="7" borderId="0" xfId="0" applyFont="1" applyFill="1" applyBorder="1" applyAlignment="1">
      <alignment horizontal="center" vertical="center" wrapText="1"/>
    </xf>
    <xf numFmtId="0" fontId="6" fillId="0" borderId="0" xfId="0" applyFont="1" applyFill="1">
      <alignment vertical="center"/>
    </xf>
    <xf numFmtId="0" fontId="28" fillId="7" borderId="0" xfId="0" applyFont="1" applyFill="1" applyBorder="1">
      <alignment vertical="center"/>
    </xf>
    <xf numFmtId="0" fontId="6" fillId="7" borderId="0" xfId="0" applyFont="1" applyFill="1" applyBorder="1" applyAlignment="1">
      <alignment horizontal="left" vertical="center"/>
    </xf>
    <xf numFmtId="0" fontId="26" fillId="7" borderId="0" xfId="0" applyFont="1" applyFill="1" applyBorder="1" applyAlignment="1">
      <alignment horizontal="left" vertical="center"/>
    </xf>
    <xf numFmtId="0" fontId="16" fillId="7" borderId="0" xfId="0" applyFont="1" applyFill="1" applyBorder="1" applyAlignment="1">
      <alignment horizontal="center" vertical="center"/>
    </xf>
    <xf numFmtId="0" fontId="17" fillId="7" borderId="0" xfId="0" applyFont="1" applyFill="1" applyBorder="1">
      <alignment vertical="center"/>
    </xf>
    <xf numFmtId="0" fontId="17" fillId="7" borderId="16" xfId="0" applyFont="1" applyFill="1" applyBorder="1">
      <alignment vertical="center"/>
    </xf>
    <xf numFmtId="0" fontId="26" fillId="7" borderId="16" xfId="0" applyFont="1" applyFill="1" applyBorder="1" applyAlignment="1">
      <alignment horizontal="left" vertical="center"/>
    </xf>
    <xf numFmtId="0" fontId="16" fillId="7" borderId="16" xfId="0" applyFont="1" applyFill="1" applyBorder="1" applyAlignment="1">
      <alignment horizontal="center" vertical="center"/>
    </xf>
    <xf numFmtId="0" fontId="17" fillId="7" borderId="16" xfId="0" applyFont="1" applyFill="1" applyBorder="1" applyAlignment="1">
      <alignment horizontal="left" vertical="center"/>
    </xf>
    <xf numFmtId="179" fontId="18" fillId="7" borderId="16" xfId="0" applyNumberFormat="1" applyFont="1" applyFill="1" applyBorder="1" applyAlignment="1">
      <alignment horizontal="center" vertical="center"/>
    </xf>
    <xf numFmtId="0" fontId="18" fillId="7" borderId="16" xfId="0" applyFont="1" applyFill="1" applyBorder="1">
      <alignment vertical="center"/>
    </xf>
    <xf numFmtId="0" fontId="28" fillId="7" borderId="28" xfId="0" applyFont="1" applyFill="1" applyBorder="1">
      <alignment vertical="center"/>
    </xf>
    <xf numFmtId="0" fontId="6" fillId="7" borderId="28" xfId="0" applyFont="1" applyFill="1" applyBorder="1">
      <alignment vertical="center"/>
    </xf>
    <xf numFmtId="0" fontId="30" fillId="7" borderId="0" xfId="0" applyFont="1" applyFill="1" applyBorder="1" applyAlignment="1">
      <alignment horizontal="center" vertical="center"/>
    </xf>
    <xf numFmtId="0" fontId="6" fillId="7" borderId="12" xfId="0" applyFont="1" applyFill="1" applyBorder="1">
      <alignment vertical="center"/>
    </xf>
    <xf numFmtId="0" fontId="34" fillId="7" borderId="0" xfId="0" applyFont="1" applyFill="1" applyBorder="1" applyAlignment="1">
      <alignment horizontal="center" vertical="center"/>
    </xf>
    <xf numFmtId="0" fontId="16" fillId="7" borderId="0" xfId="0" applyFont="1" applyFill="1" applyBorder="1" applyAlignment="1">
      <alignment vertical="center" textRotation="255" wrapText="1"/>
    </xf>
    <xf numFmtId="0" fontId="34" fillId="7" borderId="16" xfId="0" applyFont="1" applyFill="1" applyBorder="1" applyAlignment="1">
      <alignment horizontal="center" vertical="center"/>
    </xf>
    <xf numFmtId="0" fontId="6" fillId="0" borderId="0" xfId="0" applyFont="1" applyFill="1" applyBorder="1">
      <alignment vertical="center"/>
    </xf>
    <xf numFmtId="0" fontId="0" fillId="0" borderId="0" xfId="0" applyNumberFormat="1" applyFill="1" applyBorder="1" applyAlignment="1">
      <alignment horizontal="center"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vertical="center"/>
    </xf>
    <xf numFmtId="0" fontId="4" fillId="0" borderId="0" xfId="0" applyNumberFormat="1" applyFont="1" applyFill="1" applyBorder="1" applyAlignment="1">
      <alignment horizontal="center" vertical="center" textRotation="255" wrapText="1"/>
    </xf>
    <xf numFmtId="0" fontId="8" fillId="7" borderId="12" xfId="0" applyFont="1" applyFill="1" applyBorder="1" applyAlignment="1">
      <alignment horizontal="left" vertical="center"/>
    </xf>
    <xf numFmtId="0" fontId="7" fillId="7" borderId="0" xfId="0" applyFont="1" applyFill="1" applyBorder="1" applyAlignment="1">
      <alignment horizontal="center" vertical="center" wrapText="1"/>
    </xf>
    <xf numFmtId="0" fontId="8" fillId="7" borderId="17" xfId="0" applyFont="1" applyFill="1" applyBorder="1" applyAlignment="1">
      <alignment vertical="center"/>
    </xf>
    <xf numFmtId="0" fontId="8" fillId="7" borderId="0" xfId="0" applyFont="1" applyFill="1" applyBorder="1" applyAlignment="1">
      <alignmen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8" fillId="7" borderId="14" xfId="0" applyFont="1" applyFill="1" applyBorder="1" applyAlignment="1">
      <alignment vertical="center"/>
    </xf>
    <xf numFmtId="0" fontId="8" fillId="7" borderId="13" xfId="0" applyFont="1" applyFill="1" applyBorder="1" applyAlignment="1">
      <alignment vertical="center"/>
    </xf>
    <xf numFmtId="0" fontId="8" fillId="7" borderId="13" xfId="0" applyFont="1" applyFill="1" applyBorder="1" applyAlignment="1">
      <alignment horizontal="left" vertical="center"/>
    </xf>
    <xf numFmtId="179" fontId="25" fillId="7" borderId="13" xfId="0" applyNumberFormat="1" applyFont="1" applyFill="1" applyBorder="1" applyAlignment="1">
      <alignment horizontal="left" vertical="center"/>
    </xf>
    <xf numFmtId="0" fontId="19" fillId="7" borderId="18" xfId="0" applyFont="1" applyFill="1" applyBorder="1" applyAlignment="1">
      <alignment horizontal="center" vertical="center"/>
    </xf>
    <xf numFmtId="49" fontId="7" fillId="7" borderId="12" xfId="0" applyNumberFormat="1" applyFont="1" applyFill="1" applyBorder="1" applyAlignment="1">
      <alignment horizontal="left" vertical="center"/>
    </xf>
    <xf numFmtId="0" fontId="6" fillId="7" borderId="0" xfId="0" applyFont="1" applyFill="1" applyBorder="1" applyAlignment="1">
      <alignment horizontal="left" vertical="center"/>
    </xf>
    <xf numFmtId="0" fontId="36" fillId="7" borderId="0" xfId="0" applyFont="1" applyFill="1" applyBorder="1" applyAlignment="1">
      <alignment horizontal="left" vertical="center" wrapText="1"/>
    </xf>
    <xf numFmtId="0" fontId="34" fillId="7" borderId="0" xfId="0" applyFont="1" applyFill="1" applyBorder="1" applyAlignment="1">
      <alignment horizontal="left" vertical="center"/>
    </xf>
    <xf numFmtId="0" fontId="31" fillId="7" borderId="0" xfId="0" applyFont="1" applyFill="1" applyBorder="1" applyAlignment="1">
      <alignment horizontal="center" vertical="center" wrapText="1"/>
    </xf>
    <xf numFmtId="0" fontId="0" fillId="0" borderId="0" xfId="0" applyFill="1" applyBorder="1">
      <alignment vertical="center"/>
    </xf>
    <xf numFmtId="0" fontId="5" fillId="0" borderId="0" xfId="0" applyNumberFormat="1" applyFont="1" applyFill="1" applyBorder="1" applyAlignment="1">
      <alignment horizontal="left" vertical="top"/>
    </xf>
    <xf numFmtId="0" fontId="5"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top" textRotation="255"/>
    </xf>
    <xf numFmtId="0" fontId="0" fillId="0" borderId="0" xfId="0" applyNumberFormat="1" applyFill="1" applyBorder="1" applyAlignment="1">
      <alignment horizontal="center" vertical="center" wrapText="1"/>
    </xf>
    <xf numFmtId="0" fontId="0" fillId="0" borderId="0" xfId="0" applyNumberFormat="1" applyFill="1" applyBorder="1" applyAlignment="1">
      <alignment vertical="center" wrapText="1"/>
    </xf>
    <xf numFmtId="0" fontId="4" fillId="0" borderId="0" xfId="0" applyNumberFormat="1" applyFont="1" applyFill="1" applyBorder="1" applyAlignment="1">
      <alignment horizontal="center" vertical="top" textRotation="255" wrapText="1"/>
    </xf>
    <xf numFmtId="0" fontId="4" fillId="0" borderId="0" xfId="0" applyNumberFormat="1" applyFont="1" applyFill="1" applyBorder="1" applyAlignment="1">
      <alignment horizontal="center" vertical="top" textRotation="255"/>
    </xf>
    <xf numFmtId="0" fontId="0" fillId="0" borderId="0" xfId="0" applyNumberFormat="1" applyFill="1" applyBorder="1" applyAlignment="1">
      <alignment horizontal="center" vertical="top" textRotation="255" wrapText="1"/>
    </xf>
    <xf numFmtId="0" fontId="0" fillId="0" borderId="0" xfId="0" applyNumberFormat="1" applyFill="1" applyBorder="1" applyAlignment="1">
      <alignment horizontal="center" vertical="top" textRotation="255"/>
    </xf>
    <xf numFmtId="0" fontId="28" fillId="0" borderId="0" xfId="0" applyFont="1" applyFill="1" applyBorder="1">
      <alignment vertical="center"/>
    </xf>
    <xf numFmtId="0" fontId="6" fillId="0" borderId="16" xfId="0" applyFont="1" applyBorder="1">
      <alignment vertical="center"/>
    </xf>
    <xf numFmtId="0" fontId="39" fillId="0" borderId="0" xfId="0" applyFont="1" applyFill="1" applyBorder="1" applyAlignment="1">
      <alignment horizontal="center" vertical="center"/>
    </xf>
    <xf numFmtId="0" fontId="8" fillId="7" borderId="0" xfId="0" applyFont="1" applyFill="1" applyBorder="1">
      <alignment vertical="center"/>
    </xf>
    <xf numFmtId="0" fontId="8" fillId="7" borderId="0" xfId="0" applyFont="1" applyFill="1">
      <alignment vertical="center"/>
    </xf>
    <xf numFmtId="0" fontId="44" fillId="7" borderId="0" xfId="0" applyFont="1" applyFill="1" applyBorder="1" applyAlignment="1">
      <alignment horizontal="left" vertical="center"/>
    </xf>
    <xf numFmtId="0" fontId="24" fillId="7" borderId="0" xfId="0" applyFont="1" applyFill="1" applyBorder="1" applyAlignment="1">
      <alignment vertical="center" wrapText="1"/>
    </xf>
    <xf numFmtId="0" fontId="24" fillId="7" borderId="0" xfId="0" applyFont="1" applyFill="1" applyBorder="1" applyAlignment="1">
      <alignment vertical="center"/>
    </xf>
    <xf numFmtId="0" fontId="33" fillId="7" borderId="0" xfId="0" applyFont="1" applyFill="1" applyBorder="1" applyAlignment="1">
      <alignment horizontal="left" vertical="center"/>
    </xf>
    <xf numFmtId="0" fontId="9" fillId="7" borderId="0" xfId="0" applyFont="1" applyFill="1" applyBorder="1">
      <alignment vertical="center"/>
    </xf>
    <xf numFmtId="0" fontId="43" fillId="7" borderId="0" xfId="0" applyFont="1" applyFill="1" applyBorder="1" applyAlignment="1">
      <alignment vertical="center"/>
    </xf>
    <xf numFmtId="0" fontId="47" fillId="7" borderId="0" xfId="0" applyFont="1" applyFill="1" applyBorder="1" applyAlignment="1">
      <alignment horizontal="left"/>
    </xf>
    <xf numFmtId="0" fontId="43" fillId="7" borderId="0" xfId="0" applyFont="1" applyFill="1" applyBorder="1" applyAlignment="1">
      <alignment horizontal="center" vertical="center"/>
    </xf>
    <xf numFmtId="0" fontId="43" fillId="7" borderId="0" xfId="0" applyFont="1" applyFill="1" applyBorder="1" applyAlignment="1">
      <alignment vertical="top"/>
    </xf>
    <xf numFmtId="0" fontId="11" fillId="7" borderId="0" xfId="0" applyFont="1" applyFill="1" applyBorder="1" applyAlignment="1">
      <alignment vertical="center" wrapText="1"/>
    </xf>
    <xf numFmtId="0" fontId="13" fillId="7" borderId="0" xfId="0" applyFont="1" applyFill="1" applyBorder="1" applyAlignment="1">
      <alignment horizontal="left" vertical="center"/>
    </xf>
    <xf numFmtId="0" fontId="6" fillId="7" borderId="0" xfId="0" applyFont="1" applyFill="1" applyBorder="1">
      <alignment vertical="center"/>
    </xf>
    <xf numFmtId="0" fontId="25" fillId="3" borderId="19" xfId="0" applyFont="1" applyFill="1" applyBorder="1" applyAlignment="1">
      <alignment horizontal="left" vertical="center"/>
    </xf>
    <xf numFmtId="179" fontId="25" fillId="3" borderId="19" xfId="0" applyNumberFormat="1" applyFont="1" applyFill="1" applyBorder="1" applyAlignment="1">
      <alignment horizontal="left" vertical="center"/>
    </xf>
    <xf numFmtId="179" fontId="25" fillId="3" borderId="34" xfId="0" applyNumberFormat="1" applyFont="1" applyFill="1" applyBorder="1" applyAlignment="1">
      <alignment horizontal="left" vertical="center"/>
    </xf>
    <xf numFmtId="179" fontId="25" fillId="3" borderId="35" xfId="0" applyNumberFormat="1" applyFont="1" applyFill="1" applyBorder="1" applyAlignment="1">
      <alignment horizontal="left" vertical="center"/>
    </xf>
    <xf numFmtId="49" fontId="10" fillId="14" borderId="19" xfId="0" applyNumberFormat="1" applyFont="1" applyFill="1" applyBorder="1" applyAlignment="1">
      <alignment horizontal="center" vertical="center"/>
    </xf>
    <xf numFmtId="56" fontId="6" fillId="3" borderId="39" xfId="0" applyNumberFormat="1" applyFont="1" applyFill="1" applyBorder="1">
      <alignment vertical="center"/>
    </xf>
    <xf numFmtId="56" fontId="6" fillId="3" borderId="40" xfId="0" applyNumberFormat="1" applyFont="1" applyFill="1" applyBorder="1">
      <alignment vertical="center"/>
    </xf>
    <xf numFmtId="0" fontId="7" fillId="16" borderId="41" xfId="0" applyFont="1" applyFill="1" applyBorder="1" applyAlignment="1">
      <alignment horizontal="center" vertical="center"/>
    </xf>
    <xf numFmtId="0" fontId="7" fillId="16" borderId="42" xfId="0" applyFont="1" applyFill="1" applyBorder="1" applyAlignment="1">
      <alignment horizontal="center" vertical="center"/>
    </xf>
    <xf numFmtId="31" fontId="25" fillId="3" borderId="34" xfId="0" applyNumberFormat="1" applyFont="1" applyFill="1" applyBorder="1" applyAlignment="1">
      <alignment horizontal="left" vertical="center"/>
    </xf>
    <xf numFmtId="182" fontId="25" fillId="3" borderId="19" xfId="0" applyNumberFormat="1" applyFont="1" applyFill="1" applyBorder="1" applyAlignment="1">
      <alignment horizontal="left" vertical="center"/>
    </xf>
    <xf numFmtId="179" fontId="25" fillId="3" borderId="19" xfId="0" applyNumberFormat="1" applyFont="1" applyFill="1" applyBorder="1" applyAlignment="1">
      <alignment horizontal="left" vertical="center" wrapText="1"/>
    </xf>
    <xf numFmtId="31" fontId="25" fillId="3" borderId="36" xfId="0" applyNumberFormat="1" applyFont="1" applyFill="1" applyBorder="1" applyAlignment="1">
      <alignment horizontal="left" vertical="center"/>
    </xf>
    <xf numFmtId="0" fontId="25" fillId="3" borderId="36" xfId="0" applyFont="1" applyFill="1" applyBorder="1" applyAlignment="1">
      <alignment horizontal="left" vertical="center"/>
    </xf>
    <xf numFmtId="0" fontId="25" fillId="7" borderId="7" xfId="0" applyFont="1" applyFill="1" applyBorder="1">
      <alignment vertical="center"/>
    </xf>
    <xf numFmtId="181" fontId="25" fillId="3" borderId="34" xfId="0" applyNumberFormat="1" applyFont="1" applyFill="1" applyBorder="1" applyAlignment="1">
      <alignment horizontal="left" vertical="center"/>
    </xf>
    <xf numFmtId="181" fontId="25" fillId="3" borderId="35" xfId="0" applyNumberFormat="1" applyFont="1" applyFill="1" applyBorder="1" applyAlignment="1">
      <alignment horizontal="left" vertical="center"/>
    </xf>
    <xf numFmtId="179" fontId="25" fillId="7" borderId="0" xfId="0" applyNumberFormat="1" applyFont="1" applyFill="1" applyBorder="1" applyAlignment="1">
      <alignment horizontal="left" vertical="center"/>
    </xf>
    <xf numFmtId="176" fontId="8" fillId="3" borderId="10"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49" fontId="10" fillId="13" borderId="19" xfId="0" applyNumberFormat="1" applyFont="1" applyFill="1" applyBorder="1" applyAlignment="1">
      <alignment horizontal="center" vertical="center" wrapText="1"/>
    </xf>
    <xf numFmtId="49" fontId="10" fillId="12" borderId="19" xfId="0" applyNumberFormat="1" applyFont="1" applyFill="1" applyBorder="1" applyAlignment="1">
      <alignment horizontal="center" vertical="center" wrapText="1"/>
    </xf>
    <xf numFmtId="0" fontId="33" fillId="7" borderId="0" xfId="0" applyFont="1" applyFill="1" applyBorder="1" applyAlignment="1">
      <alignment vertical="center" textRotation="255" wrapText="1"/>
    </xf>
    <xf numFmtId="0" fontId="52" fillId="0" borderId="0" xfId="0" applyFont="1" applyFill="1" applyBorder="1">
      <alignment vertical="center"/>
    </xf>
    <xf numFmtId="0" fontId="52" fillId="0" borderId="0" xfId="0" applyFont="1" applyBorder="1">
      <alignment vertical="center"/>
    </xf>
    <xf numFmtId="179" fontId="18" fillId="7" borderId="0" xfId="0" applyNumberFormat="1" applyFont="1" applyFill="1" applyBorder="1" applyAlignment="1">
      <alignment horizontal="center" vertical="center"/>
    </xf>
    <xf numFmtId="0" fontId="49" fillId="7" borderId="0" xfId="0" applyFont="1" applyFill="1" applyBorder="1" applyAlignment="1">
      <alignment vertical="center"/>
    </xf>
    <xf numFmtId="49" fontId="7" fillId="7" borderId="52" xfId="0" applyNumberFormat="1" applyFont="1" applyFill="1" applyBorder="1" applyAlignment="1">
      <alignment horizontal="left" vertical="center"/>
    </xf>
    <xf numFmtId="0" fontId="8" fillId="7" borderId="52" xfId="0" applyFont="1" applyFill="1" applyBorder="1" applyAlignment="1">
      <alignment horizontal="left" vertical="center"/>
    </xf>
    <xf numFmtId="0" fontId="6" fillId="7" borderId="12" xfId="0" applyFont="1" applyFill="1" applyBorder="1" applyAlignment="1">
      <alignment horizontal="left" vertical="center"/>
    </xf>
    <xf numFmtId="0" fontId="8" fillId="7" borderId="0" xfId="0" applyFont="1" applyFill="1" applyBorder="1" applyAlignment="1">
      <alignment horizontal="left" vertical="center" wrapText="1"/>
    </xf>
    <xf numFmtId="0" fontId="13" fillId="7" borderId="0" xfId="0" applyFont="1" applyFill="1" applyAlignment="1">
      <alignment vertical="center" wrapText="1"/>
    </xf>
    <xf numFmtId="0" fontId="6" fillId="7" borderId="0" xfId="0" applyFont="1" applyFill="1" applyAlignment="1">
      <alignment vertical="center" wrapText="1"/>
    </xf>
    <xf numFmtId="179" fontId="25" fillId="7" borderId="53" xfId="0" applyNumberFormat="1" applyFont="1" applyFill="1" applyBorder="1" applyAlignment="1">
      <alignment horizontal="left" vertical="center" wrapText="1"/>
    </xf>
    <xf numFmtId="49" fontId="7" fillId="7" borderId="12" xfId="0" applyNumberFormat="1" applyFont="1" applyFill="1" applyBorder="1" applyAlignment="1">
      <alignment horizontal="left" vertical="center" wrapText="1"/>
    </xf>
    <xf numFmtId="0" fontId="8" fillId="7" borderId="0" xfId="0" applyFont="1" applyFill="1" applyBorder="1" applyAlignment="1">
      <alignment vertical="center" wrapText="1"/>
    </xf>
    <xf numFmtId="0" fontId="8" fillId="7" borderId="5" xfId="0" applyFont="1" applyFill="1" applyBorder="1" applyAlignment="1">
      <alignment vertical="center" wrapText="1"/>
    </xf>
    <xf numFmtId="0" fontId="6" fillId="7" borderId="5" xfId="0" applyFont="1" applyFill="1" applyBorder="1" applyAlignment="1">
      <alignment horizontal="left" vertical="center" wrapText="1"/>
    </xf>
    <xf numFmtId="0" fontId="0" fillId="0" borderId="2" xfId="0" applyBorder="1">
      <alignment vertical="center"/>
    </xf>
    <xf numFmtId="9" fontId="0" fillId="0" borderId="4" xfId="0" applyNumberFormat="1" applyBorder="1">
      <alignment vertical="center"/>
    </xf>
    <xf numFmtId="0" fontId="0" fillId="5" borderId="54" xfId="0" applyFill="1" applyBorder="1" applyAlignment="1">
      <alignment horizontal="center" vertical="top" textRotation="255" wrapText="1"/>
    </xf>
    <xf numFmtId="0" fontId="0" fillId="5" borderId="62" xfId="0" applyFill="1" applyBorder="1" applyAlignment="1">
      <alignment horizontal="center" vertical="top" textRotation="255" wrapText="1"/>
    </xf>
    <xf numFmtId="9" fontId="0" fillId="0" borderId="2" xfId="0" applyNumberFormat="1" applyBorder="1">
      <alignment vertical="center"/>
    </xf>
    <xf numFmtId="0" fontId="37" fillId="0" borderId="2" xfId="0" applyFont="1" applyBorder="1" applyAlignment="1">
      <alignment vertical="top"/>
    </xf>
    <xf numFmtId="0" fontId="33" fillId="0" borderId="0" xfId="0" applyFont="1" applyFill="1" applyBorder="1" applyAlignment="1">
      <alignment horizontal="center" vertical="center"/>
    </xf>
    <xf numFmtId="0" fontId="52" fillId="0" borderId="0" xfId="0" applyFont="1" applyBorder="1" applyAlignment="1"/>
    <xf numFmtId="0" fontId="7" fillId="7"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7" fillId="7" borderId="0" xfId="0" applyFont="1" applyFill="1" applyBorder="1" applyAlignment="1">
      <alignment horizontal="left" vertical="center"/>
    </xf>
    <xf numFmtId="0" fontId="26" fillId="7" borderId="0" xfId="0" applyFont="1" applyFill="1" applyBorder="1" applyAlignment="1">
      <alignment horizontal="left" vertical="center"/>
    </xf>
    <xf numFmtId="0" fontId="53"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2" fillId="7" borderId="2" xfId="0" applyFont="1" applyFill="1" applyBorder="1">
      <alignment vertical="center"/>
    </xf>
    <xf numFmtId="0" fontId="52" fillId="0" borderId="2" xfId="0" applyFont="1" applyBorder="1">
      <alignment vertical="center"/>
    </xf>
    <xf numFmtId="0" fontId="52" fillId="7" borderId="13" xfId="0" applyFont="1" applyFill="1" applyBorder="1">
      <alignment vertical="center"/>
    </xf>
    <xf numFmtId="0" fontId="6" fillId="7" borderId="6" xfId="0" applyFont="1" applyFill="1" applyBorder="1">
      <alignment vertical="center"/>
    </xf>
    <xf numFmtId="0" fontId="57" fillId="7" borderId="2" xfId="0" applyFont="1" applyFill="1" applyBorder="1" applyAlignment="1">
      <alignment horizontal="center" vertical="center"/>
    </xf>
    <xf numFmtId="0" fontId="57" fillId="7" borderId="6" xfId="0" applyFont="1" applyFill="1" applyBorder="1" applyAlignment="1">
      <alignment horizontal="center" vertical="center"/>
    </xf>
    <xf numFmtId="0" fontId="33" fillId="0" borderId="0" xfId="0" applyFont="1" applyFill="1" applyBorder="1" applyAlignment="1">
      <alignment vertical="center"/>
    </xf>
    <xf numFmtId="0" fontId="58" fillId="7" borderId="15" xfId="0" applyFont="1" applyFill="1" applyBorder="1" applyAlignment="1">
      <alignment horizontal="left" vertical="center"/>
    </xf>
    <xf numFmtId="0" fontId="51" fillId="0" borderId="0" xfId="0" applyFont="1" applyFill="1" applyBorder="1" applyAlignment="1">
      <alignment horizontal="center" vertical="center"/>
    </xf>
    <xf numFmtId="179" fontId="25" fillId="7" borderId="64" xfId="0" applyNumberFormat="1" applyFont="1" applyFill="1" applyBorder="1" applyAlignment="1">
      <alignment horizontal="left" vertical="center"/>
    </xf>
    <xf numFmtId="184" fontId="25" fillId="3" borderId="65" xfId="0" applyNumberFormat="1" applyFont="1" applyFill="1" applyBorder="1" applyAlignment="1">
      <alignment horizontal="left" vertical="center"/>
    </xf>
    <xf numFmtId="184" fontId="25" fillId="3" borderId="65" xfId="0" applyNumberFormat="1" applyFont="1" applyFill="1" applyBorder="1" applyAlignment="1">
      <alignment horizontal="left" vertical="center" wrapText="1"/>
    </xf>
    <xf numFmtId="179" fontId="25" fillId="7" borderId="66" xfId="0" applyNumberFormat="1" applyFont="1" applyFill="1" applyBorder="1" applyAlignment="1">
      <alignment horizontal="left" vertical="center"/>
    </xf>
    <xf numFmtId="180" fontId="25" fillId="3" borderId="67" xfId="0" applyNumberFormat="1" applyFont="1" applyFill="1" applyBorder="1" applyAlignment="1">
      <alignment horizontal="left" vertical="center"/>
    </xf>
    <xf numFmtId="185" fontId="25" fillId="3" borderId="67" xfId="0" applyNumberFormat="1" applyFont="1" applyFill="1" applyBorder="1" applyAlignment="1">
      <alignment horizontal="left" vertical="center" wrapText="1"/>
    </xf>
    <xf numFmtId="185" fontId="25" fillId="3" borderId="67" xfId="0" applyNumberFormat="1" applyFont="1" applyFill="1" applyBorder="1" applyAlignment="1">
      <alignment horizontal="left" vertical="center"/>
    </xf>
    <xf numFmtId="179" fontId="25" fillId="7" borderId="68" xfId="0" applyNumberFormat="1" applyFont="1" applyFill="1" applyBorder="1" applyAlignment="1">
      <alignment horizontal="left" vertical="center"/>
    </xf>
    <xf numFmtId="185" fontId="25" fillId="3" borderId="69" xfId="0" applyNumberFormat="1" applyFont="1" applyFill="1" applyBorder="1" applyAlignment="1">
      <alignment horizontal="left" vertical="center" wrapText="1"/>
    </xf>
    <xf numFmtId="179" fontId="25" fillId="7" borderId="53" xfId="0" applyNumberFormat="1" applyFont="1" applyFill="1" applyBorder="1" applyAlignment="1">
      <alignment horizontal="left" vertical="center"/>
    </xf>
    <xf numFmtId="0" fontId="59" fillId="7" borderId="0" xfId="0" applyFont="1" applyFill="1">
      <alignment vertical="center"/>
    </xf>
    <xf numFmtId="1" fontId="0" fillId="0" borderId="0" xfId="0" applyNumberFormat="1" applyFill="1" applyBorder="1" applyAlignment="1">
      <alignment horizontal="center" vertical="center"/>
    </xf>
    <xf numFmtId="0" fontId="44" fillId="0" borderId="0" xfId="0" applyFont="1" applyFill="1" applyBorder="1" applyAlignment="1">
      <alignment vertical="center"/>
    </xf>
    <xf numFmtId="0" fontId="33" fillId="9" borderId="0" xfId="0" applyFont="1" applyFill="1" applyBorder="1" applyAlignment="1">
      <alignment horizontal="left" vertical="center"/>
    </xf>
    <xf numFmtId="0" fontId="8" fillId="17" borderId="13" xfId="0" applyFont="1" applyFill="1" applyBorder="1" applyAlignment="1">
      <alignment vertical="center"/>
    </xf>
    <xf numFmtId="0" fontId="6" fillId="18" borderId="12" xfId="0" applyFont="1" applyFill="1" applyBorder="1" applyAlignment="1">
      <alignment horizontal="left" vertical="center"/>
    </xf>
    <xf numFmtId="0" fontId="6" fillId="18" borderId="52" xfId="0" applyFont="1" applyFill="1" applyBorder="1" applyAlignment="1">
      <alignment horizontal="left" vertical="center"/>
    </xf>
    <xf numFmtId="0" fontId="6" fillId="18" borderId="13" xfId="0" applyFont="1" applyFill="1" applyBorder="1" applyAlignment="1">
      <alignment horizontal="left" vertical="center"/>
    </xf>
    <xf numFmtId="0" fontId="37" fillId="5" borderId="54" xfId="0" applyFont="1" applyFill="1" applyBorder="1" applyAlignment="1">
      <alignment vertical="top"/>
    </xf>
    <xf numFmtId="0" fontId="37" fillId="5" borderId="55" xfId="0" applyFont="1" applyFill="1" applyBorder="1" applyAlignment="1">
      <alignment vertical="top"/>
    </xf>
    <xf numFmtId="0" fontId="37" fillId="5" borderId="56" xfId="0" applyFont="1" applyFill="1" applyBorder="1" applyAlignment="1">
      <alignment vertical="top"/>
    </xf>
    <xf numFmtId="0" fontId="37" fillId="5" borderId="57" xfId="0" applyFont="1" applyFill="1" applyBorder="1" applyAlignment="1">
      <alignment vertical="top"/>
    </xf>
    <xf numFmtId="176" fontId="8" fillId="3" borderId="71" xfId="0" applyNumberFormat="1" applyFont="1" applyFill="1" applyBorder="1" applyAlignment="1">
      <alignment horizontal="center" vertical="center"/>
    </xf>
    <xf numFmtId="176" fontId="8" fillId="3" borderId="72" xfId="0" applyNumberFormat="1" applyFont="1" applyFill="1" applyBorder="1" applyAlignment="1">
      <alignment horizontal="center" vertical="center"/>
    </xf>
    <xf numFmtId="0" fontId="33" fillId="0" borderId="0" xfId="0" applyFont="1" applyFill="1" applyBorder="1" applyAlignment="1">
      <alignment horizontal="left" vertical="center"/>
    </xf>
    <xf numFmtId="178" fontId="37" fillId="0" borderId="2" xfId="0" applyNumberFormat="1" applyFont="1" applyBorder="1" applyAlignment="1">
      <alignment vertical="top"/>
    </xf>
    <xf numFmtId="0" fontId="52" fillId="0" borderId="0" xfId="0" applyFont="1" applyFill="1" applyBorder="1" applyAlignment="1"/>
    <xf numFmtId="49" fontId="8" fillId="7" borderId="81" xfId="0" applyNumberFormat="1" applyFont="1" applyFill="1" applyBorder="1" applyAlignment="1">
      <alignment vertical="center"/>
    </xf>
    <xf numFmtId="0" fontId="8" fillId="7" borderId="82" xfId="0" applyFont="1" applyFill="1" applyBorder="1" applyAlignment="1">
      <alignment vertical="center"/>
    </xf>
    <xf numFmtId="0" fontId="8" fillId="7" borderId="84" xfId="0" applyFont="1" applyFill="1" applyBorder="1" applyAlignment="1">
      <alignment vertical="center"/>
    </xf>
    <xf numFmtId="0" fontId="8" fillId="7" borderId="85" xfId="0" applyFont="1" applyFill="1" applyBorder="1" applyAlignment="1">
      <alignment horizontal="left" vertical="top"/>
    </xf>
    <xf numFmtId="176" fontId="8" fillId="3" borderId="86" xfId="0" applyNumberFormat="1" applyFont="1" applyFill="1" applyBorder="1" applyAlignment="1">
      <alignment horizontal="center" vertical="center"/>
    </xf>
    <xf numFmtId="176" fontId="8" fillId="3" borderId="87" xfId="0" applyNumberFormat="1" applyFont="1" applyFill="1" applyBorder="1" applyAlignment="1">
      <alignment horizontal="center" vertical="center"/>
    </xf>
    <xf numFmtId="0" fontId="8" fillId="7" borderId="91" xfId="0" applyFont="1" applyFill="1" applyBorder="1" applyAlignment="1">
      <alignment vertical="center"/>
    </xf>
    <xf numFmtId="0" fontId="8" fillId="7" borderId="93" xfId="0" applyFont="1" applyFill="1" applyBorder="1" applyAlignment="1">
      <alignment horizontal="left" vertical="top"/>
    </xf>
    <xf numFmtId="176" fontId="8" fillId="3" borderId="94" xfId="0" applyNumberFormat="1" applyFont="1" applyFill="1" applyBorder="1" applyAlignment="1">
      <alignment horizontal="center" vertical="center"/>
    </xf>
    <xf numFmtId="176" fontId="8" fillId="3" borderId="95" xfId="0" applyNumberFormat="1" applyFont="1" applyFill="1" applyBorder="1" applyAlignment="1">
      <alignment horizontal="center" vertical="center"/>
    </xf>
    <xf numFmtId="0" fontId="6" fillId="3" borderId="79" xfId="0" applyFont="1" applyFill="1" applyBorder="1">
      <alignment vertical="center"/>
    </xf>
    <xf numFmtId="0" fontId="6" fillId="3" borderId="80" xfId="0" applyFont="1" applyFill="1" applyBorder="1">
      <alignment vertical="center"/>
    </xf>
    <xf numFmtId="49" fontId="35" fillId="10" borderId="29" xfId="0" applyNumberFormat="1" applyFont="1" applyFill="1" applyBorder="1" applyAlignment="1">
      <alignment horizontal="left" vertical="center"/>
    </xf>
    <xf numFmtId="49" fontId="35" fillId="10" borderId="19" xfId="0" applyNumberFormat="1" applyFont="1" applyFill="1" applyBorder="1" applyAlignment="1">
      <alignment horizontal="center" vertical="center"/>
    </xf>
    <xf numFmtId="0" fontId="6" fillId="10" borderId="41" xfId="0" applyFont="1" applyFill="1" applyBorder="1" applyAlignment="1">
      <alignment horizontal="center" vertical="center"/>
    </xf>
    <xf numFmtId="0" fontId="6" fillId="10" borderId="42" xfId="0" applyFont="1" applyFill="1" applyBorder="1" applyAlignment="1">
      <alignment horizontal="center" vertical="center"/>
    </xf>
    <xf numFmtId="0" fontId="6" fillId="10" borderId="43" xfId="0" applyFont="1" applyFill="1" applyBorder="1" applyAlignment="1">
      <alignment horizontal="center" vertical="center"/>
    </xf>
    <xf numFmtId="0" fontId="8" fillId="7" borderId="99" xfId="0" applyFont="1" applyFill="1" applyBorder="1" applyAlignment="1">
      <alignment horizontal="left" vertical="center"/>
    </xf>
    <xf numFmtId="176" fontId="6" fillId="3" borderId="86" xfId="0" applyNumberFormat="1" applyFont="1" applyFill="1" applyBorder="1" applyAlignment="1">
      <alignment horizontal="center" vertical="center"/>
    </xf>
    <xf numFmtId="176" fontId="6" fillId="3" borderId="87" xfId="0" applyNumberFormat="1" applyFont="1" applyFill="1" applyBorder="1" applyAlignment="1">
      <alignment horizontal="center" vertical="center"/>
    </xf>
    <xf numFmtId="0" fontId="8" fillId="7" borderId="24" xfId="0" applyFont="1" applyFill="1" applyBorder="1" applyAlignment="1">
      <alignment vertical="center"/>
    </xf>
    <xf numFmtId="0" fontId="8" fillId="7" borderId="101" xfId="0" applyFont="1" applyFill="1" applyBorder="1" applyAlignment="1">
      <alignment vertical="center" wrapText="1"/>
    </xf>
    <xf numFmtId="0" fontId="6" fillId="18" borderId="92" xfId="0" applyFont="1" applyFill="1" applyBorder="1" applyAlignment="1">
      <alignment horizontal="left" vertical="center"/>
    </xf>
    <xf numFmtId="0" fontId="6" fillId="18" borderId="93" xfId="0" applyFont="1" applyFill="1" applyBorder="1" applyAlignment="1">
      <alignment horizontal="left" vertical="center"/>
    </xf>
    <xf numFmtId="0" fontId="6" fillId="18" borderId="100" xfId="0" applyFont="1" applyFill="1" applyBorder="1" applyAlignment="1">
      <alignment horizontal="left" vertical="center"/>
    </xf>
    <xf numFmtId="176" fontId="8" fillId="3" borderId="103" xfId="0" applyNumberFormat="1" applyFont="1" applyFill="1" applyBorder="1" applyAlignment="1">
      <alignment horizontal="center" vertical="center"/>
    </xf>
    <xf numFmtId="176" fontId="8" fillId="3" borderId="104" xfId="0" applyNumberFormat="1" applyFont="1" applyFill="1" applyBorder="1" applyAlignment="1">
      <alignment horizontal="center" vertical="center"/>
    </xf>
    <xf numFmtId="0" fontId="0" fillId="6" borderId="56" xfId="0" applyFill="1" applyBorder="1" applyAlignment="1">
      <alignment horizontal="center" vertical="top" textRotation="255" wrapText="1"/>
    </xf>
    <xf numFmtId="176" fontId="8" fillId="3" borderId="79" xfId="0" applyNumberFormat="1" applyFont="1" applyFill="1" applyBorder="1" applyAlignment="1">
      <alignment horizontal="center" vertical="center"/>
    </xf>
    <xf numFmtId="176" fontId="8" fillId="3" borderId="80" xfId="0" applyNumberFormat="1" applyFont="1" applyFill="1" applyBorder="1" applyAlignment="1">
      <alignment horizontal="center" vertical="center"/>
    </xf>
    <xf numFmtId="0" fontId="6" fillId="0" borderId="13" xfId="0" applyFont="1" applyFill="1" applyBorder="1" applyAlignment="1">
      <alignment horizontal="left" vertical="center"/>
    </xf>
    <xf numFmtId="176" fontId="8" fillId="3" borderId="111" xfId="0" applyNumberFormat="1" applyFont="1" applyFill="1" applyBorder="1" applyAlignment="1">
      <alignment horizontal="center" vertical="center"/>
    </xf>
    <xf numFmtId="176" fontId="8" fillId="3" borderId="112" xfId="0" applyNumberFormat="1" applyFont="1" applyFill="1" applyBorder="1" applyAlignment="1">
      <alignment horizontal="center" vertical="center"/>
    </xf>
    <xf numFmtId="0" fontId="8" fillId="0" borderId="13" xfId="0" applyFont="1" applyFill="1" applyBorder="1" applyAlignment="1">
      <alignment vertical="center"/>
    </xf>
    <xf numFmtId="0" fontId="6" fillId="18" borderId="7" xfId="0" applyFont="1" applyFill="1" applyBorder="1" applyAlignment="1">
      <alignment horizontal="left" vertical="center"/>
    </xf>
    <xf numFmtId="0" fontId="6" fillId="18" borderId="16" xfId="0" applyFont="1" applyFill="1" applyBorder="1" applyAlignment="1">
      <alignment horizontal="left" vertical="center"/>
    </xf>
    <xf numFmtId="0" fontId="6" fillId="18" borderId="37" xfId="0" applyFont="1" applyFill="1" applyBorder="1" applyAlignment="1">
      <alignment horizontal="left" vertical="center"/>
    </xf>
    <xf numFmtId="176" fontId="8" fillId="3" borderId="113" xfId="0" applyNumberFormat="1" applyFont="1" applyFill="1" applyBorder="1" applyAlignment="1">
      <alignment horizontal="center" vertical="center"/>
    </xf>
    <xf numFmtId="176" fontId="8" fillId="3" borderId="114" xfId="0" applyNumberFormat="1" applyFont="1" applyFill="1" applyBorder="1" applyAlignment="1">
      <alignment horizontal="center" vertical="center"/>
    </xf>
    <xf numFmtId="0" fontId="6" fillId="7" borderId="27" xfId="0" applyFont="1" applyFill="1" applyBorder="1" applyAlignment="1">
      <alignment horizontal="left" vertical="center" wrapText="1"/>
    </xf>
    <xf numFmtId="0" fontId="6" fillId="7" borderId="102" xfId="0" applyFont="1" applyFill="1" applyBorder="1" applyAlignment="1">
      <alignment horizontal="left" vertical="center" wrapText="1"/>
    </xf>
    <xf numFmtId="176" fontId="6" fillId="3" borderId="71" xfId="0" applyNumberFormat="1" applyFont="1" applyFill="1" applyBorder="1" applyAlignment="1">
      <alignment horizontal="center" vertical="center"/>
    </xf>
    <xf numFmtId="176" fontId="6" fillId="3" borderId="72" xfId="0" applyNumberFormat="1" applyFont="1" applyFill="1" applyBorder="1" applyAlignment="1">
      <alignment horizontal="center" vertical="center"/>
    </xf>
    <xf numFmtId="49" fontId="8" fillId="7" borderId="20" xfId="0" applyNumberFormat="1" applyFont="1" applyFill="1" applyBorder="1" applyAlignment="1">
      <alignment vertical="center"/>
    </xf>
    <xf numFmtId="49" fontId="8" fillId="7" borderId="25" xfId="0" applyNumberFormat="1" applyFont="1" applyFill="1" applyBorder="1" applyAlignment="1">
      <alignment vertical="center"/>
    </xf>
    <xf numFmtId="0" fontId="8" fillId="7" borderId="81" xfId="0" applyFont="1" applyFill="1" applyBorder="1" applyAlignment="1">
      <alignment vertical="center"/>
    </xf>
    <xf numFmtId="0" fontId="8" fillId="7" borderId="89" xfId="0" applyFont="1" applyFill="1" applyBorder="1" applyAlignment="1">
      <alignment vertical="center"/>
    </xf>
    <xf numFmtId="0" fontId="8" fillId="7" borderId="90" xfId="0" applyFont="1" applyFill="1" applyBorder="1" applyAlignment="1">
      <alignment vertical="center"/>
    </xf>
    <xf numFmtId="0" fontId="8" fillId="7" borderId="92" xfId="0" applyFont="1" applyFill="1" applyBorder="1" applyAlignment="1">
      <alignment vertical="center"/>
    </xf>
    <xf numFmtId="0" fontId="8" fillId="7" borderId="100" xfId="0" applyFont="1" applyFill="1" applyBorder="1" applyAlignment="1">
      <alignment horizontal="left" vertical="center"/>
    </xf>
    <xf numFmtId="176" fontId="6" fillId="3" borderId="116" xfId="0" applyNumberFormat="1" applyFont="1" applyFill="1" applyBorder="1" applyAlignment="1">
      <alignment horizontal="center" vertical="center"/>
    </xf>
    <xf numFmtId="176" fontId="6" fillId="3" borderId="117" xfId="0" applyNumberFormat="1" applyFont="1" applyFill="1" applyBorder="1" applyAlignment="1">
      <alignment horizontal="center" vertical="center"/>
    </xf>
    <xf numFmtId="0" fontId="8" fillId="7" borderId="25" xfId="0" applyFont="1" applyFill="1" applyBorder="1" applyAlignment="1">
      <alignment vertical="center"/>
    </xf>
    <xf numFmtId="0" fontId="6" fillId="7" borderId="25" xfId="0" applyFont="1" applyFill="1" applyBorder="1" applyAlignment="1">
      <alignment horizontal="left" vertical="top"/>
    </xf>
    <xf numFmtId="0" fontId="8" fillId="7" borderId="17" xfId="0"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left" vertical="center"/>
    </xf>
    <xf numFmtId="0" fontId="8" fillId="7" borderId="83" xfId="0" applyFont="1" applyFill="1" applyBorder="1" applyAlignment="1">
      <alignment horizontal="left" vertical="top"/>
    </xf>
    <xf numFmtId="0" fontId="8" fillId="7" borderId="7" xfId="0" applyFont="1" applyFill="1" applyBorder="1" applyAlignment="1">
      <alignment horizontal="left" vertical="top"/>
    </xf>
    <xf numFmtId="0" fontId="8" fillId="7" borderId="15" xfId="0" applyFont="1" applyFill="1" applyBorder="1" applyAlignment="1">
      <alignment vertical="center" wrapText="1"/>
    </xf>
    <xf numFmtId="0" fontId="8" fillId="7" borderId="15" xfId="0" applyFont="1" applyFill="1" applyBorder="1" applyAlignment="1">
      <alignment horizontal="left" vertical="top"/>
    </xf>
    <xf numFmtId="176" fontId="8" fillId="3" borderId="119" xfId="0" applyNumberFormat="1" applyFont="1" applyFill="1" applyBorder="1" applyAlignment="1">
      <alignment horizontal="center" vertical="center"/>
    </xf>
    <xf numFmtId="176" fontId="8" fillId="3" borderId="120" xfId="0" applyNumberFormat="1" applyFont="1" applyFill="1" applyBorder="1" applyAlignment="1">
      <alignment horizontal="center" vertical="center"/>
    </xf>
    <xf numFmtId="0" fontId="8" fillId="7" borderId="26" xfId="0" applyFont="1" applyFill="1" applyBorder="1" applyAlignment="1">
      <alignment horizontal="left" vertical="center"/>
    </xf>
    <xf numFmtId="0" fontId="8" fillId="7" borderId="121" xfId="0" applyFont="1" applyFill="1" applyBorder="1">
      <alignment vertical="center"/>
    </xf>
    <xf numFmtId="0" fontId="8" fillId="7" borderId="118" xfId="0" applyFont="1" applyFill="1" applyBorder="1" applyAlignment="1">
      <alignment vertical="center" wrapText="1"/>
    </xf>
    <xf numFmtId="0" fontId="8" fillId="7" borderId="32" xfId="0" applyFont="1" applyFill="1" applyBorder="1" applyAlignment="1">
      <alignment vertical="center" wrapText="1"/>
    </xf>
    <xf numFmtId="0" fontId="6" fillId="0" borderId="22" xfId="0" applyFont="1" applyBorder="1">
      <alignment vertical="center"/>
    </xf>
    <xf numFmtId="0" fontId="8" fillId="7" borderId="77" xfId="0" applyFont="1" applyFill="1" applyBorder="1" applyAlignment="1">
      <alignment vertical="center" wrapText="1"/>
    </xf>
    <xf numFmtId="0" fontId="8" fillId="7" borderId="84" xfId="0" applyFont="1" applyFill="1" applyBorder="1" applyAlignment="1">
      <alignment horizontal="left" vertical="center"/>
    </xf>
    <xf numFmtId="0" fontId="8" fillId="7" borderId="81" xfId="0" applyFont="1" applyFill="1" applyBorder="1">
      <alignment vertical="center"/>
    </xf>
    <xf numFmtId="0" fontId="8" fillId="7" borderId="89" xfId="0" applyFont="1" applyFill="1" applyBorder="1">
      <alignment vertical="center"/>
    </xf>
    <xf numFmtId="0" fontId="10" fillId="21" borderId="73" xfId="0" applyFont="1" applyFill="1" applyBorder="1" applyAlignment="1">
      <alignment horizontal="centerContinuous" vertical="center" wrapText="1"/>
    </xf>
    <xf numFmtId="0" fontId="10" fillId="21" borderId="74" xfId="0" applyFont="1" applyFill="1" applyBorder="1" applyAlignment="1">
      <alignment horizontal="centerContinuous" vertical="center" wrapText="1"/>
    </xf>
    <xf numFmtId="0" fontId="10" fillId="21" borderId="74" xfId="0" applyFont="1" applyFill="1" applyBorder="1" applyAlignment="1">
      <alignment horizontal="centerContinuous" vertical="center"/>
    </xf>
    <xf numFmtId="0" fontId="10" fillId="21" borderId="75" xfId="0" applyFont="1" applyFill="1" applyBorder="1" applyAlignment="1">
      <alignment horizontal="centerContinuous" vertical="center"/>
    </xf>
    <xf numFmtId="0" fontId="10" fillId="21" borderId="76" xfId="0" applyFont="1" applyFill="1" applyBorder="1" applyAlignment="1">
      <alignment horizontal="center" vertical="center" wrapText="1"/>
    </xf>
    <xf numFmtId="0" fontId="10" fillId="21" borderId="53" xfId="0" applyFont="1" applyFill="1" applyBorder="1" applyAlignment="1">
      <alignment horizontal="center" vertical="center" wrapText="1"/>
    </xf>
    <xf numFmtId="0" fontId="10" fillId="21" borderId="53" xfId="0" applyFont="1" applyFill="1" applyBorder="1" applyAlignment="1">
      <alignment horizontal="center" vertical="center"/>
    </xf>
    <xf numFmtId="0" fontId="10" fillId="21" borderId="77" xfId="0" applyFont="1" applyFill="1" applyBorder="1" applyAlignment="1">
      <alignment horizontal="center" vertical="center" wrapText="1"/>
    </xf>
    <xf numFmtId="0" fontId="5" fillId="22" borderId="0" xfId="0" applyNumberFormat="1" applyFont="1" applyFill="1" applyBorder="1" applyAlignment="1">
      <alignment horizontal="left" vertical="center"/>
    </xf>
    <xf numFmtId="0" fontId="8" fillId="7" borderId="33" xfId="0" applyFont="1" applyFill="1" applyBorder="1">
      <alignment vertical="center"/>
    </xf>
    <xf numFmtId="0" fontId="8" fillId="7" borderId="90" xfId="0" applyFont="1" applyFill="1" applyBorder="1">
      <alignment vertical="center"/>
    </xf>
    <xf numFmtId="176" fontId="0" fillId="0" borderId="2" xfId="0" applyNumberFormat="1" applyBorder="1">
      <alignment vertical="center"/>
    </xf>
    <xf numFmtId="176" fontId="0" fillId="0" borderId="0" xfId="0" applyNumberFormat="1">
      <alignment vertical="center"/>
    </xf>
    <xf numFmtId="0" fontId="52" fillId="7" borderId="2" xfId="0" applyFont="1" applyFill="1" applyBorder="1" applyAlignment="1">
      <alignment vertical="center"/>
    </xf>
    <xf numFmtId="0" fontId="6" fillId="7" borderId="2" xfId="0" applyFont="1" applyFill="1" applyBorder="1" applyAlignment="1">
      <alignment vertical="center"/>
    </xf>
    <xf numFmtId="0" fontId="6" fillId="7" borderId="2" xfId="0" applyFont="1" applyFill="1" applyBorder="1">
      <alignment vertical="center"/>
    </xf>
    <xf numFmtId="0" fontId="48" fillId="7" borderId="0" xfId="0" applyFont="1" applyFill="1" applyBorder="1" applyAlignment="1">
      <alignment horizontal="left" vertical="center"/>
    </xf>
    <xf numFmtId="0" fontId="44" fillId="7" borderId="0" xfId="0" applyFont="1" applyFill="1" applyBorder="1" applyAlignment="1">
      <alignment horizontal="left"/>
    </xf>
    <xf numFmtId="0" fontId="33" fillId="9" borderId="2" xfId="0" applyFont="1" applyFill="1" applyBorder="1" applyAlignment="1">
      <alignment horizontal="center" vertical="center"/>
    </xf>
    <xf numFmtId="0" fontId="21" fillId="21" borderId="2" xfId="1" applyFont="1" applyFill="1" applyBorder="1" applyAlignment="1">
      <alignment horizontal="centerContinuous" vertical="center"/>
    </xf>
    <xf numFmtId="0" fontId="21" fillId="21" borderId="2" xfId="1" applyFont="1" applyFill="1" applyBorder="1" applyAlignment="1">
      <alignment horizontal="center" vertical="center"/>
    </xf>
    <xf numFmtId="0" fontId="21" fillId="21" borderId="2" xfId="0" applyFont="1" applyFill="1" applyBorder="1" applyAlignment="1">
      <alignment horizontal="centerContinuous" vertical="center" wrapText="1"/>
    </xf>
    <xf numFmtId="0" fontId="21" fillId="21" borderId="2" xfId="0" applyFont="1" applyFill="1" applyBorder="1" applyAlignment="1">
      <alignment horizontal="centerContinuous" vertical="center"/>
    </xf>
    <xf numFmtId="0" fontId="25" fillId="0" borderId="0" xfId="1" applyFont="1"/>
    <xf numFmtId="0" fontId="21" fillId="21" borderId="2" xfId="0" applyFont="1" applyFill="1" applyBorder="1" applyAlignment="1">
      <alignment horizontal="center" vertical="center" wrapText="1"/>
    </xf>
    <xf numFmtId="0" fontId="25" fillId="0" borderId="130" xfId="1" applyFont="1" applyBorder="1"/>
    <xf numFmtId="0" fontId="25" fillId="0" borderId="131" xfId="1" applyFont="1" applyBorder="1"/>
    <xf numFmtId="0" fontId="25" fillId="0" borderId="132" xfId="1" applyFont="1" applyBorder="1"/>
    <xf numFmtId="0" fontId="25" fillId="11" borderId="130" xfId="1" applyFont="1" applyFill="1" applyBorder="1"/>
    <xf numFmtId="0" fontId="25" fillId="11" borderId="131" xfId="1" applyFont="1" applyFill="1" applyBorder="1"/>
    <xf numFmtId="0" fontId="25" fillId="11" borderId="132" xfId="1" applyFont="1" applyFill="1" applyBorder="1"/>
    <xf numFmtId="0" fontId="6" fillId="23" borderId="122" xfId="0" applyFont="1" applyFill="1" applyBorder="1" applyAlignment="1">
      <alignment horizontal="center" vertical="center" wrapText="1"/>
    </xf>
    <xf numFmtId="0" fontId="6" fillId="23" borderId="123" xfId="0" applyFont="1" applyFill="1" applyBorder="1" applyAlignment="1">
      <alignment horizontal="center" vertical="center" wrapText="1"/>
    </xf>
    <xf numFmtId="0" fontId="6" fillId="23" borderId="124" xfId="0" applyFont="1" applyFill="1" applyBorder="1" applyAlignment="1">
      <alignment horizontal="center" vertical="center" wrapText="1"/>
    </xf>
    <xf numFmtId="0" fontId="6" fillId="23" borderId="125" xfId="0" applyFont="1" applyFill="1" applyBorder="1" applyAlignment="1">
      <alignment horizontal="center" vertical="center" wrapText="1"/>
    </xf>
    <xf numFmtId="0" fontId="25" fillId="23" borderId="130" xfId="1" applyFont="1" applyFill="1" applyBorder="1"/>
    <xf numFmtId="0" fontId="15" fillId="7" borderId="0" xfId="0" applyFont="1" applyFill="1" applyAlignment="1">
      <alignment horizontal="right" vertical="center"/>
    </xf>
    <xf numFmtId="0" fontId="6" fillId="7" borderId="15" xfId="0" applyFont="1" applyFill="1" applyBorder="1">
      <alignment vertical="center"/>
    </xf>
    <xf numFmtId="0" fontId="6" fillId="7" borderId="11" xfId="0" applyFont="1" applyFill="1" applyBorder="1">
      <alignment vertical="center"/>
    </xf>
    <xf numFmtId="0" fontId="6" fillId="7" borderId="0" xfId="0" applyFont="1" applyFill="1" applyBorder="1">
      <alignment vertical="center"/>
    </xf>
    <xf numFmtId="0" fontId="6" fillId="7" borderId="0" xfId="0" applyFont="1" applyFill="1" applyBorder="1">
      <alignment vertical="center"/>
    </xf>
    <xf numFmtId="0" fontId="0" fillId="6" borderId="63" xfId="0" applyFill="1" applyBorder="1" applyAlignment="1">
      <alignment horizontal="center" vertical="top" textRotation="255" wrapText="1"/>
    </xf>
    <xf numFmtId="0" fontId="8" fillId="7" borderId="0" xfId="0" applyFont="1" applyFill="1" applyAlignment="1">
      <alignment vertical="center"/>
    </xf>
    <xf numFmtId="0" fontId="25" fillId="7" borderId="133" xfId="0" applyFont="1" applyFill="1" applyBorder="1">
      <alignment vertical="center"/>
    </xf>
    <xf numFmtId="186" fontId="25" fillId="3" borderId="19" xfId="0" applyNumberFormat="1" applyFont="1" applyFill="1" applyBorder="1" applyAlignment="1">
      <alignment horizontal="left" vertical="center"/>
    </xf>
    <xf numFmtId="186" fontId="25" fillId="3" borderId="134" xfId="0" applyNumberFormat="1" applyFont="1" applyFill="1" applyBorder="1" applyAlignment="1">
      <alignment horizontal="left" vertical="center"/>
    </xf>
    <xf numFmtId="187" fontId="25" fillId="3" borderId="19" xfId="0" applyNumberFormat="1" applyFont="1" applyFill="1" applyBorder="1" applyAlignment="1">
      <alignment horizontal="left" vertical="center"/>
    </xf>
    <xf numFmtId="188" fontId="25" fillId="3" borderId="19" xfId="0" applyNumberFormat="1" applyFont="1" applyFill="1" applyBorder="1" applyAlignment="1">
      <alignment horizontal="left" vertical="center"/>
    </xf>
    <xf numFmtId="0" fontId="13" fillId="7" borderId="13" xfId="0" applyFont="1" applyFill="1" applyBorder="1">
      <alignment vertical="center"/>
    </xf>
    <xf numFmtId="0" fontId="13" fillId="7" borderId="0" xfId="0" applyFont="1" applyFill="1" applyBorder="1">
      <alignment vertical="center"/>
    </xf>
    <xf numFmtId="189" fontId="25" fillId="3" borderId="19" xfId="0" applyNumberFormat="1" applyFont="1" applyFill="1" applyBorder="1" applyAlignment="1">
      <alignment horizontal="left" vertical="center"/>
    </xf>
    <xf numFmtId="190" fontId="25" fillId="3" borderId="19" xfId="0" applyNumberFormat="1" applyFont="1" applyFill="1" applyBorder="1" applyAlignment="1">
      <alignment horizontal="left" vertical="center"/>
    </xf>
    <xf numFmtId="191" fontId="25" fillId="3" borderId="34" xfId="0" applyNumberFormat="1" applyFont="1" applyFill="1" applyBorder="1" applyAlignment="1">
      <alignment horizontal="left" vertical="center"/>
    </xf>
    <xf numFmtId="192" fontId="25" fillId="3" borderId="35" xfId="0" applyNumberFormat="1" applyFont="1" applyFill="1" applyBorder="1" applyAlignment="1">
      <alignment horizontal="left" vertical="center"/>
    </xf>
    <xf numFmtId="177" fontId="40" fillId="7" borderId="16" xfId="0" applyNumberFormat="1" applyFont="1" applyFill="1" applyBorder="1" applyAlignment="1">
      <alignment horizontal="right" vertical="center"/>
    </xf>
    <xf numFmtId="177" fontId="40" fillId="7" borderId="16" xfId="0" applyNumberFormat="1" applyFont="1" applyFill="1" applyBorder="1" applyAlignment="1">
      <alignment horizontal="center" vertical="center"/>
    </xf>
    <xf numFmtId="0" fontId="34" fillId="7" borderId="0" xfId="0" applyFont="1" applyFill="1">
      <alignment vertical="center"/>
    </xf>
    <xf numFmtId="0" fontId="34" fillId="7" borderId="0" xfId="0" applyFont="1" applyFill="1" applyBorder="1">
      <alignment vertical="center"/>
    </xf>
    <xf numFmtId="0" fontId="27" fillId="7" borderId="16" xfId="0" applyFont="1" applyFill="1" applyBorder="1" applyAlignment="1">
      <alignment horizontal="left" vertical="center"/>
    </xf>
    <xf numFmtId="0" fontId="53" fillId="7" borderId="0" xfId="0" applyFont="1" applyFill="1" applyBorder="1" applyAlignment="1">
      <alignment horizontal="center" vertical="center"/>
    </xf>
    <xf numFmtId="0" fontId="6" fillId="7" borderId="18" xfId="0" applyFont="1" applyFill="1" applyBorder="1">
      <alignment vertical="center"/>
    </xf>
    <xf numFmtId="0" fontId="6" fillId="7" borderId="0" xfId="0" applyFont="1" applyFill="1" applyBorder="1">
      <alignment vertical="center"/>
    </xf>
    <xf numFmtId="0" fontId="6" fillId="7" borderId="16" xfId="0" applyFont="1" applyFill="1" applyBorder="1">
      <alignment vertical="center"/>
    </xf>
    <xf numFmtId="176" fontId="8" fillId="3" borderId="135" xfId="0" applyNumberFormat="1" applyFont="1" applyFill="1" applyBorder="1" applyAlignment="1">
      <alignment horizontal="center" vertical="center"/>
    </xf>
    <xf numFmtId="176" fontId="8" fillId="3" borderId="62" xfId="0" applyNumberFormat="1" applyFont="1" applyFill="1" applyBorder="1" applyAlignment="1">
      <alignment horizontal="center" vertical="center"/>
    </xf>
    <xf numFmtId="193" fontId="25" fillId="3" borderId="34" xfId="0" applyNumberFormat="1" applyFont="1" applyFill="1" applyBorder="1" applyAlignment="1">
      <alignment horizontal="left" vertical="center"/>
    </xf>
    <xf numFmtId="193" fontId="25" fillId="3" borderId="35" xfId="0" applyNumberFormat="1" applyFont="1" applyFill="1" applyBorder="1" applyAlignment="1">
      <alignment horizontal="left" vertical="center"/>
    </xf>
    <xf numFmtId="0" fontId="7" fillId="7" borderId="0" xfId="0" applyFont="1" applyFill="1">
      <alignment vertical="center"/>
    </xf>
    <xf numFmtId="0" fontId="45" fillId="0" borderId="0" xfId="0" applyFont="1" applyBorder="1">
      <alignment vertical="center"/>
    </xf>
    <xf numFmtId="0" fontId="31" fillId="0" borderId="0" xfId="0" applyFont="1" applyFill="1" applyBorder="1" applyAlignment="1">
      <alignment horizontal="center" vertical="center" wrapText="1"/>
    </xf>
    <xf numFmtId="0" fontId="42" fillId="7" borderId="0" xfId="0" applyFont="1" applyFill="1" applyBorder="1" applyAlignment="1">
      <alignment vertical="center"/>
    </xf>
    <xf numFmtId="0" fontId="41" fillId="7" borderId="0" xfId="0" applyFont="1" applyFill="1" applyBorder="1" applyAlignment="1">
      <alignment horizontal="center" vertical="center"/>
    </xf>
    <xf numFmtId="0" fontId="44" fillId="7" borderId="0" xfId="0" applyFont="1" applyFill="1" applyBorder="1" applyAlignment="1">
      <alignment vertical="center"/>
    </xf>
    <xf numFmtId="0" fontId="7" fillId="24" borderId="42" xfId="0" applyFont="1" applyFill="1" applyBorder="1" applyAlignment="1">
      <alignment horizontal="center" vertical="center"/>
    </xf>
    <xf numFmtId="0" fontId="7" fillId="24" borderId="43" xfId="0" applyFont="1" applyFill="1" applyBorder="1" applyAlignment="1">
      <alignment horizontal="center" vertical="center"/>
    </xf>
    <xf numFmtId="0" fontId="6" fillId="10" borderId="1" xfId="0" applyFont="1" applyFill="1" applyBorder="1">
      <alignment vertical="center"/>
    </xf>
    <xf numFmtId="0" fontId="6" fillId="10" borderId="9" xfId="0" applyFont="1" applyFill="1" applyBorder="1">
      <alignment vertical="center"/>
    </xf>
    <xf numFmtId="176" fontId="8" fillId="25" borderId="87" xfId="0" applyNumberFormat="1" applyFont="1" applyFill="1" applyBorder="1" applyAlignment="1">
      <alignment horizontal="center" vertical="center"/>
    </xf>
    <xf numFmtId="176" fontId="8" fillId="25" borderId="88" xfId="0" applyNumberFormat="1" applyFont="1" applyFill="1" applyBorder="1" applyAlignment="1">
      <alignment horizontal="center" vertical="center"/>
    </xf>
    <xf numFmtId="176" fontId="8" fillId="25" borderId="1" xfId="0" applyNumberFormat="1" applyFont="1" applyFill="1" applyBorder="1" applyAlignment="1">
      <alignment horizontal="center" vertical="center"/>
    </xf>
    <xf numFmtId="176" fontId="8" fillId="25" borderId="9" xfId="0" applyNumberFormat="1" applyFont="1" applyFill="1" applyBorder="1" applyAlignment="1">
      <alignment horizontal="center" vertical="center"/>
    </xf>
    <xf numFmtId="176" fontId="8" fillId="25" borderId="95" xfId="0" applyNumberFormat="1" applyFont="1" applyFill="1" applyBorder="1" applyAlignment="1">
      <alignment horizontal="center" vertical="center"/>
    </xf>
    <xf numFmtId="176" fontId="8" fillId="25" borderId="96" xfId="0" applyNumberFormat="1" applyFont="1" applyFill="1" applyBorder="1" applyAlignment="1">
      <alignment horizontal="center" vertical="center"/>
    </xf>
    <xf numFmtId="0" fontId="67" fillId="7" borderId="2" xfId="0" applyFont="1" applyFill="1" applyBorder="1" applyAlignment="1">
      <alignment vertical="center"/>
    </xf>
    <xf numFmtId="0" fontId="0" fillId="0" borderId="14" xfId="0" applyBorder="1">
      <alignment vertical="center"/>
    </xf>
    <xf numFmtId="0" fontId="68" fillId="7" borderId="0" xfId="0" applyFont="1" applyFill="1" applyBorder="1" applyAlignment="1">
      <alignment horizontal="center" vertical="center"/>
    </xf>
    <xf numFmtId="0" fontId="69" fillId="7" borderId="0" xfId="0" applyFont="1" applyFill="1" applyBorder="1" applyAlignment="1">
      <alignment horizontal="center" vertical="center" wrapText="1"/>
    </xf>
    <xf numFmtId="0" fontId="68" fillId="0" borderId="0" xfId="0" applyFont="1" applyBorder="1" applyAlignment="1">
      <alignment horizontal="center" vertical="center"/>
    </xf>
    <xf numFmtId="0" fontId="68" fillId="2" borderId="0" xfId="0" applyFont="1" applyFill="1" applyAlignment="1">
      <alignment horizontal="center" vertical="center"/>
    </xf>
    <xf numFmtId="0" fontId="68" fillId="7" borderId="0" xfId="0" applyFont="1" applyFill="1" applyAlignment="1">
      <alignment horizontal="center" vertical="center"/>
    </xf>
    <xf numFmtId="0" fontId="69" fillId="0" borderId="0" xfId="0" applyFont="1" applyFill="1" applyBorder="1" applyAlignment="1">
      <alignment horizontal="center" vertical="center"/>
    </xf>
    <xf numFmtId="0" fontId="68" fillId="0" borderId="16" xfId="0" applyFont="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7" borderId="0" xfId="0" applyFont="1" applyFill="1" applyBorder="1" applyAlignment="1">
      <alignment horizontal="center" vertical="center" wrapText="1"/>
    </xf>
    <xf numFmtId="0" fontId="68" fillId="0" borderId="0" xfId="0" applyFont="1" applyAlignment="1">
      <alignment horizontal="center" vertical="center"/>
    </xf>
    <xf numFmtId="0" fontId="69" fillId="7" borderId="0" xfId="0" applyFont="1" applyFill="1" applyBorder="1" applyAlignment="1">
      <alignment horizontal="center" vertical="center"/>
    </xf>
    <xf numFmtId="0" fontId="69" fillId="9" borderId="2" xfId="0" applyFont="1" applyFill="1" applyBorder="1" applyAlignment="1">
      <alignment horizontal="center" vertical="center"/>
    </xf>
    <xf numFmtId="0" fontId="68" fillId="7" borderId="16" xfId="0" applyFont="1" applyFill="1" applyBorder="1" applyAlignment="1">
      <alignment horizontal="center" vertical="center"/>
    </xf>
    <xf numFmtId="0" fontId="68" fillId="7" borderId="28" xfId="0" applyFont="1" applyFill="1" applyBorder="1" applyAlignment="1">
      <alignment horizontal="center" vertical="center"/>
    </xf>
    <xf numFmtId="0" fontId="17" fillId="7" borderId="0" xfId="0" applyFont="1" applyFill="1" applyBorder="1" applyAlignment="1">
      <alignment horizontal="left" vertical="center"/>
    </xf>
    <xf numFmtId="0" fontId="34" fillId="7" borderId="0" xfId="0" applyFont="1" applyFill="1" applyBorder="1">
      <alignment vertical="center"/>
    </xf>
    <xf numFmtId="0" fontId="34"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7" borderId="0" xfId="0" applyFont="1" applyFill="1" applyAlignment="1">
      <alignment vertical="center"/>
    </xf>
    <xf numFmtId="1" fontId="29" fillId="7" borderId="0" xfId="0" applyNumberFormat="1" applyFont="1" applyFill="1" applyBorder="1">
      <alignment vertical="center"/>
    </xf>
    <xf numFmtId="0" fontId="33" fillId="0" borderId="0" xfId="0" applyFont="1" applyFill="1" applyBorder="1" applyAlignment="1">
      <alignment horizontal="center" vertical="center"/>
    </xf>
    <xf numFmtId="0" fontId="37" fillId="5" borderId="107" xfId="0" applyFont="1" applyFill="1" applyBorder="1" applyAlignment="1">
      <alignment vertical="top" textRotation="255" wrapText="1"/>
    </xf>
    <xf numFmtId="179" fontId="65" fillId="7" borderId="0" xfId="0" applyNumberFormat="1" applyFont="1" applyFill="1" applyBorder="1" applyAlignment="1">
      <alignment vertical="center"/>
    </xf>
    <xf numFmtId="14" fontId="65" fillId="7" borderId="0" xfId="0" applyNumberFormat="1" applyFont="1" applyFill="1" applyBorder="1" applyAlignment="1">
      <alignment vertical="center"/>
    </xf>
    <xf numFmtId="180" fontId="65" fillId="7" borderId="0" xfId="0" applyNumberFormat="1" applyFont="1" applyFill="1" applyBorder="1" applyAlignment="1">
      <alignment vertical="center"/>
    </xf>
    <xf numFmtId="195" fontId="65" fillId="7" borderId="0" xfId="0" applyNumberFormat="1" applyFont="1" applyFill="1" applyBorder="1" applyAlignment="1">
      <alignment vertical="center"/>
    </xf>
    <xf numFmtId="0" fontId="50" fillId="7" borderId="15" xfId="0" applyFont="1" applyFill="1" applyBorder="1">
      <alignment vertical="center"/>
    </xf>
    <xf numFmtId="0" fontId="50" fillId="7" borderId="18" xfId="0" applyFont="1" applyFill="1" applyBorder="1">
      <alignment vertical="center"/>
    </xf>
    <xf numFmtId="0" fontId="71" fillId="7" borderId="18" xfId="0" applyFont="1" applyFill="1" applyBorder="1">
      <alignment vertical="center"/>
    </xf>
    <xf numFmtId="0" fontId="71" fillId="7" borderId="11" xfId="0" applyFont="1" applyFill="1" applyBorder="1">
      <alignment vertical="center"/>
    </xf>
    <xf numFmtId="0" fontId="71" fillId="7" borderId="0" xfId="0" applyFont="1" applyFill="1" applyBorder="1">
      <alignment vertical="center"/>
    </xf>
    <xf numFmtId="0" fontId="73" fillId="7" borderId="0" xfId="0" applyFont="1" applyFill="1" applyBorder="1" applyAlignment="1">
      <alignment horizontal="center" vertical="center"/>
    </xf>
    <xf numFmtId="0" fontId="73" fillId="7" borderId="5" xfId="0" applyFont="1" applyFill="1" applyBorder="1" applyAlignment="1">
      <alignment horizontal="center" vertical="center"/>
    </xf>
    <xf numFmtId="0" fontId="71" fillId="7" borderId="0" xfId="0" applyFont="1" applyFill="1">
      <alignment vertical="center"/>
    </xf>
    <xf numFmtId="0" fontId="73" fillId="7" borderId="0" xfId="0" applyFont="1" applyFill="1" applyBorder="1" applyAlignment="1">
      <alignment horizontal="left" vertical="center"/>
    </xf>
    <xf numFmtId="0" fontId="71" fillId="7" borderId="5" xfId="0" applyFont="1" applyFill="1" applyBorder="1">
      <alignment vertical="center"/>
    </xf>
    <xf numFmtId="0" fontId="50" fillId="7" borderId="0" xfId="0" applyFont="1" applyFill="1" applyBorder="1">
      <alignment vertical="center"/>
    </xf>
    <xf numFmtId="0" fontId="72" fillId="7" borderId="0" xfId="0" applyFont="1" applyFill="1" applyBorder="1" applyAlignment="1">
      <alignment horizontal="right" vertical="center"/>
    </xf>
    <xf numFmtId="0" fontId="73" fillId="7" borderId="0" xfId="0" applyFont="1" applyFill="1" applyBorder="1" applyAlignment="1">
      <alignment horizontal="right" vertical="center"/>
    </xf>
    <xf numFmtId="0" fontId="73" fillId="7" borderId="5" xfId="0" applyFont="1" applyFill="1" applyBorder="1" applyAlignment="1">
      <alignment horizontal="left" vertical="center"/>
    </xf>
    <xf numFmtId="0" fontId="74" fillId="7" borderId="0" xfId="0" applyFont="1" applyFill="1" applyBorder="1" applyAlignment="1">
      <alignment horizontal="left" vertical="center"/>
    </xf>
    <xf numFmtId="0" fontId="74" fillId="7" borderId="0" xfId="0" applyFont="1" applyFill="1" applyBorder="1" applyAlignment="1">
      <alignment horizontal="center" vertical="center"/>
    </xf>
    <xf numFmtId="0" fontId="72" fillId="7" borderId="0" xfId="0" applyFont="1" applyFill="1" applyBorder="1" applyAlignment="1">
      <alignment horizontal="center" vertical="center"/>
    </xf>
    <xf numFmtId="0" fontId="55" fillId="7" borderId="5" xfId="0" applyFont="1" applyFill="1" applyBorder="1" applyAlignment="1">
      <alignment horizontal="center" vertical="center"/>
    </xf>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0" fontId="50" fillId="7" borderId="7" xfId="0" applyFont="1" applyFill="1" applyBorder="1">
      <alignment vertical="center"/>
    </xf>
    <xf numFmtId="0" fontId="50" fillId="7" borderId="16" xfId="0" applyFont="1" applyFill="1" applyBorder="1">
      <alignment vertical="center"/>
    </xf>
    <xf numFmtId="0" fontId="71" fillId="7" borderId="16" xfId="0" applyFont="1" applyFill="1" applyBorder="1">
      <alignment vertical="center"/>
    </xf>
    <xf numFmtId="0" fontId="71" fillId="7" borderId="8" xfId="0" applyFont="1" applyFill="1" applyBorder="1">
      <alignment vertical="center"/>
    </xf>
    <xf numFmtId="0" fontId="71" fillId="7" borderId="5" xfId="0" applyFont="1" applyFill="1" applyBorder="1" applyAlignment="1">
      <alignment vertical="center"/>
    </xf>
    <xf numFmtId="177" fontId="73" fillId="7" borderId="0" xfId="0" applyNumberFormat="1" applyFont="1" applyFill="1" applyBorder="1" applyAlignment="1">
      <alignment horizontal="center" vertical="center"/>
    </xf>
    <xf numFmtId="177" fontId="73" fillId="7" borderId="0" xfId="0" applyNumberFormat="1" applyFont="1" applyFill="1" applyBorder="1" applyAlignment="1">
      <alignment horizontal="right" vertical="center"/>
    </xf>
    <xf numFmtId="0" fontId="73" fillId="7" borderId="0" xfId="0" applyFont="1" applyFill="1" applyBorder="1" applyAlignment="1">
      <alignment vertical="center"/>
    </xf>
    <xf numFmtId="0" fontId="73" fillId="7" borderId="5" xfId="0" applyFont="1" applyFill="1" applyBorder="1" applyAlignment="1">
      <alignment vertical="center"/>
    </xf>
    <xf numFmtId="186" fontId="73" fillId="7" borderId="0" xfId="0" applyNumberFormat="1" applyFont="1" applyFill="1" applyBorder="1" applyAlignment="1">
      <alignment horizontal="left" vertical="center"/>
    </xf>
    <xf numFmtId="186" fontId="73" fillId="7" borderId="0" xfId="0" applyNumberFormat="1" applyFont="1" applyFill="1" applyBorder="1" applyAlignment="1">
      <alignment horizontal="center" vertical="center"/>
    </xf>
    <xf numFmtId="0" fontId="72" fillId="7" borderId="16" xfId="0" applyFont="1" applyFill="1" applyBorder="1" applyAlignment="1">
      <alignment horizontal="left" vertical="center"/>
    </xf>
    <xf numFmtId="177" fontId="73" fillId="7" borderId="16" xfId="0" applyNumberFormat="1" applyFont="1" applyFill="1" applyBorder="1" applyAlignment="1">
      <alignment horizontal="right" vertical="center"/>
    </xf>
    <xf numFmtId="177" fontId="73" fillId="7" borderId="16" xfId="0" applyNumberFormat="1" applyFont="1" applyFill="1" applyBorder="1" applyAlignment="1">
      <alignment horizontal="center" vertical="center"/>
    </xf>
    <xf numFmtId="0" fontId="71" fillId="7" borderId="8" xfId="0" applyFont="1" applyFill="1" applyBorder="1" applyAlignment="1">
      <alignment vertical="center"/>
    </xf>
    <xf numFmtId="177" fontId="73" fillId="7" borderId="0" xfId="0" applyNumberFormat="1" applyFont="1" applyFill="1" applyBorder="1" applyAlignment="1">
      <alignment horizontal="left" vertical="center"/>
    </xf>
    <xf numFmtId="177" fontId="73" fillId="7" borderId="16" xfId="0" applyNumberFormat="1" applyFont="1" applyFill="1" applyBorder="1" applyAlignment="1">
      <alignment horizontal="left" vertical="center"/>
    </xf>
    <xf numFmtId="0" fontId="71" fillId="7" borderId="7" xfId="0" applyFont="1" applyFill="1" applyBorder="1">
      <alignment vertical="center"/>
    </xf>
    <xf numFmtId="0" fontId="50" fillId="7" borderId="16" xfId="0" applyFont="1" applyFill="1" applyBorder="1" applyAlignment="1">
      <alignment horizontal="center" vertical="center"/>
    </xf>
    <xf numFmtId="0" fontId="31" fillId="7" borderId="0" xfId="0" applyFont="1" applyFill="1" applyBorder="1" applyAlignment="1">
      <alignment vertical="center" wrapText="1"/>
    </xf>
    <xf numFmtId="0" fontId="31" fillId="7" borderId="0" xfId="0" applyFont="1" applyFill="1" applyBorder="1" applyAlignment="1">
      <alignment horizontal="left" vertical="center" wrapText="1"/>
    </xf>
    <xf numFmtId="0" fontId="6" fillId="21" borderId="122" xfId="0" applyFont="1" applyFill="1" applyBorder="1" applyAlignment="1">
      <alignment horizontal="center" vertical="center" wrapText="1"/>
    </xf>
    <xf numFmtId="0" fontId="6" fillId="21" borderId="34" xfId="0" applyFont="1" applyFill="1" applyBorder="1" applyAlignment="1">
      <alignment horizontal="center" vertical="center" wrapText="1"/>
    </xf>
    <xf numFmtId="0" fontId="6" fillId="21" borderId="123" xfId="0" applyFont="1" applyFill="1" applyBorder="1" applyAlignment="1">
      <alignment horizontal="center" vertical="center" wrapText="1"/>
    </xf>
    <xf numFmtId="0" fontId="6" fillId="21" borderId="36" xfId="0" applyFont="1" applyFill="1" applyBorder="1" applyAlignment="1">
      <alignment horizontal="center" vertical="center" wrapText="1"/>
    </xf>
    <xf numFmtId="0" fontId="6" fillId="21" borderId="124" xfId="0" applyFont="1" applyFill="1" applyBorder="1" applyAlignment="1">
      <alignment horizontal="center" vertical="center" wrapText="1"/>
    </xf>
    <xf numFmtId="0" fontId="6" fillId="21" borderId="35" xfId="0" applyFont="1" applyFill="1" applyBorder="1" applyAlignment="1">
      <alignment horizontal="center" vertical="center" wrapText="1"/>
    </xf>
    <xf numFmtId="0" fontId="33" fillId="7" borderId="0" xfId="0" applyFont="1" applyFill="1" applyBorder="1" applyAlignment="1">
      <alignment vertical="center"/>
    </xf>
    <xf numFmtId="0" fontId="33" fillId="7" borderId="0" xfId="0" applyFont="1" applyFill="1" applyBorder="1" applyAlignment="1">
      <alignment horizontal="center" vertical="center"/>
    </xf>
    <xf numFmtId="0" fontId="41" fillId="7" borderId="0" xfId="0" applyFont="1" applyFill="1" applyBorder="1" applyAlignment="1">
      <alignment vertical="center"/>
    </xf>
    <xf numFmtId="0" fontId="34" fillId="7" borderId="0" xfId="0" applyFont="1" applyFill="1" applyBorder="1" applyAlignment="1">
      <alignment vertical="center" wrapText="1"/>
    </xf>
    <xf numFmtId="1" fontId="50" fillId="7" borderId="0" xfId="0" applyNumberFormat="1" applyFont="1" applyFill="1" applyBorder="1" applyAlignment="1">
      <alignment vertical="center"/>
    </xf>
    <xf numFmtId="1" fontId="29" fillId="7" borderId="0" xfId="0" applyNumberFormat="1" applyFont="1" applyFill="1" applyBorder="1" applyAlignment="1">
      <alignment vertical="center"/>
    </xf>
    <xf numFmtId="0" fontId="75" fillId="7"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0" fillId="5" borderId="48" xfId="0" applyFill="1" applyBorder="1" applyAlignment="1">
      <alignment vertical="top" textRotation="255" wrapText="1"/>
    </xf>
    <xf numFmtId="0" fontId="60" fillId="5" borderId="47" xfId="0" applyFont="1" applyFill="1" applyBorder="1" applyAlignment="1">
      <alignment vertical="top" textRotation="255" wrapText="1"/>
    </xf>
    <xf numFmtId="0" fontId="60" fillId="5" borderId="49" xfId="0" applyFont="1" applyFill="1" applyBorder="1" applyAlignment="1">
      <alignment vertical="top" textRotation="255" wrapText="1"/>
    </xf>
    <xf numFmtId="0" fontId="60" fillId="5" borderId="48" xfId="0" applyFont="1" applyFill="1" applyBorder="1" applyAlignment="1">
      <alignment vertical="top" textRotation="255" wrapText="1"/>
    </xf>
    <xf numFmtId="0" fontId="0" fillId="5" borderId="49" xfId="0" applyFill="1" applyBorder="1" applyAlignment="1">
      <alignment vertical="top" textRotation="255" wrapText="1"/>
    </xf>
    <xf numFmtId="0" fontId="50" fillId="7" borderId="0" xfId="0" applyFont="1" applyFill="1">
      <alignment vertical="center"/>
    </xf>
    <xf numFmtId="0" fontId="54" fillId="7" borderId="0" xfId="0" applyFont="1" applyFill="1" applyBorder="1" applyAlignment="1">
      <alignment vertical="center" wrapText="1"/>
    </xf>
    <xf numFmtId="0" fontId="52" fillId="7" borderId="0" xfId="0" applyFont="1" applyFill="1" applyBorder="1">
      <alignment vertical="center"/>
    </xf>
    <xf numFmtId="0" fontId="75" fillId="7" borderId="0" xfId="0" applyFont="1" applyFill="1" applyBorder="1" applyAlignment="1">
      <alignment vertical="center"/>
    </xf>
    <xf numFmtId="0" fontId="32" fillId="7" borderId="0" xfId="0" applyFont="1" applyFill="1" applyBorder="1" applyAlignment="1">
      <alignment vertical="center"/>
    </xf>
    <xf numFmtId="0" fontId="41" fillId="7" borderId="0" xfId="0" applyFont="1" applyFill="1" applyBorder="1" applyAlignment="1">
      <alignment horizontal="left" vertical="center"/>
    </xf>
    <xf numFmtId="0" fontId="33" fillId="7" borderId="0" xfId="0" applyFont="1" applyFill="1" applyBorder="1" applyAlignment="1">
      <alignment vertical="center" textRotation="255"/>
    </xf>
    <xf numFmtId="0" fontId="33" fillId="7" borderId="0" xfId="0" applyFont="1" applyFill="1" applyBorder="1" applyAlignment="1">
      <alignment horizontal="center" vertical="center" textRotation="255"/>
    </xf>
    <xf numFmtId="0" fontId="55" fillId="7" borderId="0" xfId="0" applyFont="1" applyFill="1" applyBorder="1" applyAlignment="1">
      <alignment vertical="center" textRotation="255"/>
    </xf>
    <xf numFmtId="0" fontId="77" fillId="7" borderId="0" xfId="0" applyFont="1" applyFill="1" applyBorder="1" applyAlignment="1">
      <alignment vertical="center" wrapText="1"/>
    </xf>
    <xf numFmtId="0" fontId="66" fillId="7" borderId="0" xfId="0" applyFont="1" applyFill="1" applyBorder="1" applyAlignment="1">
      <alignment vertical="center"/>
    </xf>
    <xf numFmtId="0" fontId="34" fillId="0" borderId="16" xfId="0" applyFont="1" applyFill="1" applyBorder="1" applyAlignment="1">
      <alignment horizontal="center" vertical="center"/>
    </xf>
    <xf numFmtId="49" fontId="35" fillId="10" borderId="97" xfId="0" applyNumberFormat="1" applyFont="1" applyFill="1" applyBorder="1" applyAlignment="1">
      <alignment horizontal="left" vertical="center"/>
    </xf>
    <xf numFmtId="0" fontId="51" fillId="7" borderId="0" xfId="0" applyFont="1" applyFill="1" applyBorder="1" applyAlignment="1">
      <alignment vertical="center"/>
    </xf>
    <xf numFmtId="0" fontId="66" fillId="0" borderId="0" xfId="0" applyFont="1" applyFill="1" applyBorder="1" applyAlignment="1">
      <alignment vertical="center"/>
    </xf>
    <xf numFmtId="0" fontId="46" fillId="0" borderId="0" xfId="0" applyFont="1" applyBorder="1" applyAlignment="1">
      <alignment vertical="center"/>
    </xf>
    <xf numFmtId="0" fontId="66" fillId="0" borderId="0" xfId="0" applyFont="1" applyBorder="1" applyAlignment="1">
      <alignment vertical="center"/>
    </xf>
    <xf numFmtId="0" fontId="34" fillId="7" borderId="0" xfId="0" applyFont="1" applyFill="1" applyAlignment="1">
      <alignment vertical="center"/>
    </xf>
    <xf numFmtId="0" fontId="50" fillId="7" borderId="0" xfId="0" applyFont="1" applyFill="1" applyAlignment="1">
      <alignment vertical="center"/>
    </xf>
    <xf numFmtId="9" fontId="60" fillId="5" borderId="48" xfId="0" applyNumberFormat="1" applyFont="1" applyFill="1" applyBorder="1" applyAlignment="1">
      <alignment vertical="top" textRotation="255" wrapText="1"/>
    </xf>
    <xf numFmtId="9" fontId="60" fillId="5" borderId="49" xfId="0" applyNumberFormat="1" applyFont="1" applyFill="1" applyBorder="1" applyAlignment="1">
      <alignment vertical="top" textRotation="255" wrapText="1"/>
    </xf>
    <xf numFmtId="9" fontId="60" fillId="5" borderId="47" xfId="0" applyNumberFormat="1" applyFont="1" applyFill="1" applyBorder="1" applyAlignment="1">
      <alignment vertical="top" textRotation="255" wrapText="1"/>
    </xf>
    <xf numFmtId="9" fontId="25" fillId="3" borderId="67" xfId="0" applyNumberFormat="1" applyFont="1" applyFill="1" applyBorder="1" applyAlignment="1">
      <alignment horizontal="left" vertical="center"/>
    </xf>
    <xf numFmtId="9" fontId="25" fillId="3" borderId="69" xfId="0" applyNumberFormat="1" applyFont="1" applyFill="1" applyBorder="1" applyAlignment="1">
      <alignment horizontal="left" vertical="center"/>
    </xf>
    <xf numFmtId="9" fontId="0" fillId="0" borderId="0" xfId="0" applyNumberFormat="1">
      <alignment vertical="center"/>
    </xf>
    <xf numFmtId="0" fontId="4" fillId="5" borderId="17" xfId="0" applyFont="1" applyFill="1" applyBorder="1" applyAlignment="1">
      <alignment horizontal="center" vertical="top" textRotation="255" wrapText="1"/>
    </xf>
    <xf numFmtId="0" fontId="4" fillId="5" borderId="5" xfId="0" applyFont="1" applyFill="1" applyBorder="1" applyAlignment="1">
      <alignment vertical="top" textRotation="255" wrapText="1"/>
    </xf>
    <xf numFmtId="0" fontId="4" fillId="5" borderId="8" xfId="0" applyFont="1" applyFill="1" applyBorder="1" applyAlignment="1">
      <alignment vertical="top" textRotation="255" wrapText="1"/>
    </xf>
    <xf numFmtId="0" fontId="49" fillId="7" borderId="16" xfId="0" applyFont="1" applyFill="1" applyBorder="1" applyAlignment="1">
      <alignment vertical="center"/>
    </xf>
    <xf numFmtId="0" fontId="8" fillId="17" borderId="20" xfId="0" applyFont="1" applyFill="1" applyBorder="1" applyAlignment="1">
      <alignment vertical="center"/>
    </xf>
    <xf numFmtId="0" fontId="8" fillId="7" borderId="24" xfId="0" applyFont="1" applyFill="1" applyBorder="1" applyAlignment="1">
      <alignment vertical="center" wrapText="1"/>
    </xf>
    <xf numFmtId="0" fontId="8" fillId="7" borderId="92" xfId="0" applyFont="1" applyFill="1" applyBorder="1" applyAlignment="1">
      <alignment vertical="center" wrapText="1"/>
    </xf>
    <xf numFmtId="49" fontId="8" fillId="17" borderId="25" xfId="0" applyNumberFormat="1" applyFont="1" applyFill="1" applyBorder="1" applyAlignment="1">
      <alignment vertical="center"/>
    </xf>
    <xf numFmtId="0" fontId="6" fillId="18" borderId="25" xfId="0" applyFont="1" applyFill="1" applyBorder="1" applyAlignment="1">
      <alignment horizontal="left" vertical="top"/>
    </xf>
    <xf numFmtId="0" fontId="8" fillId="17" borderId="25" xfId="0" applyFont="1" applyFill="1" applyBorder="1" applyAlignment="1">
      <alignment vertical="center"/>
    </xf>
    <xf numFmtId="0" fontId="8" fillId="7" borderId="20" xfId="0" applyFont="1" applyFill="1" applyBorder="1" applyAlignment="1">
      <alignment vertical="center"/>
    </xf>
    <xf numFmtId="0" fontId="7" fillId="7" borderId="25" xfId="0" applyFont="1" applyFill="1" applyBorder="1" applyAlignment="1">
      <alignment horizontal="left" vertical="top" wrapText="1"/>
    </xf>
    <xf numFmtId="0" fontId="7" fillId="0" borderId="25" xfId="0" applyFont="1" applyBorder="1" applyAlignment="1">
      <alignment horizontal="left" vertical="top" wrapText="1"/>
    </xf>
    <xf numFmtId="0" fontId="8" fillId="7" borderId="22" xfId="0" applyFont="1" applyFill="1" applyBorder="1" applyAlignment="1">
      <alignment vertical="center"/>
    </xf>
    <xf numFmtId="0" fontId="8" fillId="7" borderId="27" xfId="0" applyFont="1" applyFill="1" applyBorder="1" applyAlignment="1">
      <alignment vertical="center"/>
    </xf>
    <xf numFmtId="0" fontId="8" fillId="7" borderId="102" xfId="0" applyFont="1" applyFill="1" applyBorder="1" applyAlignment="1">
      <alignment vertical="center"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center" wrapText="1"/>
    </xf>
    <xf numFmtId="0" fontId="6" fillId="7" borderId="101" xfId="0" applyFont="1" applyFill="1" applyBorder="1" applyAlignment="1">
      <alignment horizontal="left" vertical="center" wrapText="1"/>
    </xf>
    <xf numFmtId="0" fontId="6" fillId="18" borderId="84" xfId="0" applyFont="1" applyFill="1" applyBorder="1" applyAlignment="1">
      <alignment horizontal="left" vertical="center"/>
    </xf>
    <xf numFmtId="0" fontId="6" fillId="18" borderId="85" xfId="0" applyFont="1" applyFill="1" applyBorder="1" applyAlignment="1">
      <alignment horizontal="left" vertical="center"/>
    </xf>
    <xf numFmtId="0" fontId="6" fillId="18" borderId="99" xfId="0" applyFont="1" applyFill="1" applyBorder="1" applyAlignment="1">
      <alignment horizontal="left" vertical="center"/>
    </xf>
    <xf numFmtId="0" fontId="7" fillId="0" borderId="22" xfId="0" applyFont="1" applyBorder="1" applyAlignment="1">
      <alignment horizontal="left" vertical="top" wrapText="1"/>
    </xf>
    <xf numFmtId="0" fontId="8" fillId="17" borderId="92" xfId="0" applyFont="1" applyFill="1" applyBorder="1" applyAlignment="1">
      <alignment vertical="center"/>
    </xf>
    <xf numFmtId="176" fontId="8" fillId="3" borderId="116" xfId="0" applyNumberFormat="1" applyFont="1" applyFill="1" applyBorder="1" applyAlignment="1">
      <alignment horizontal="center" vertical="center"/>
    </xf>
    <xf numFmtId="176" fontId="8" fillId="3" borderId="117" xfId="0" applyNumberFormat="1" applyFont="1" applyFill="1" applyBorder="1" applyAlignment="1">
      <alignment horizontal="center" vertical="center"/>
    </xf>
    <xf numFmtId="0" fontId="7" fillId="7" borderId="22" xfId="0" applyFont="1" applyFill="1" applyBorder="1" applyAlignment="1">
      <alignment horizontal="left" vertical="top" wrapText="1"/>
    </xf>
    <xf numFmtId="0" fontId="6" fillId="18" borderId="22" xfId="0" applyFont="1" applyFill="1" applyBorder="1" applyAlignment="1">
      <alignment horizontal="left" vertical="top"/>
    </xf>
    <xf numFmtId="49" fontId="8" fillId="7" borderId="22" xfId="0" applyNumberFormat="1" applyFont="1" applyFill="1" applyBorder="1" applyAlignment="1">
      <alignment vertical="center"/>
    </xf>
    <xf numFmtId="49" fontId="7" fillId="7" borderId="0" xfId="0" applyNumberFormat="1" applyFont="1" applyFill="1" applyBorder="1" applyAlignment="1">
      <alignment horizontal="left" vertical="center"/>
    </xf>
    <xf numFmtId="49" fontId="7" fillId="7" borderId="0" xfId="0" applyNumberFormat="1" applyFont="1" applyFill="1" applyBorder="1" applyAlignment="1">
      <alignment horizontal="left" vertical="center" wrapText="1"/>
    </xf>
    <xf numFmtId="49" fontId="7" fillId="7" borderId="26" xfId="0" applyNumberFormat="1" applyFont="1" applyFill="1" applyBorder="1" applyAlignment="1">
      <alignment horizontal="left" vertical="center"/>
    </xf>
    <xf numFmtId="49" fontId="7" fillId="7" borderId="151" xfId="0" applyNumberFormat="1" applyFont="1" applyFill="1" applyBorder="1" applyAlignment="1">
      <alignment horizontal="left" vertical="center"/>
    </xf>
    <xf numFmtId="49" fontId="7" fillId="7" borderId="85" xfId="0" applyNumberFormat="1" applyFont="1" applyFill="1" applyBorder="1" applyAlignment="1">
      <alignment horizontal="left" vertical="center"/>
    </xf>
    <xf numFmtId="49" fontId="7" fillId="7" borderId="85" xfId="0" applyNumberFormat="1" applyFont="1" applyFill="1" applyBorder="1" applyAlignment="1">
      <alignment horizontal="left" vertical="center" wrapText="1"/>
    </xf>
    <xf numFmtId="49" fontId="7" fillId="7" borderId="99" xfId="0" applyNumberFormat="1" applyFont="1" applyFill="1" applyBorder="1" applyAlignment="1">
      <alignment horizontal="left" vertical="center"/>
    </xf>
    <xf numFmtId="49" fontId="7" fillId="7" borderId="152" xfId="0" applyNumberFormat="1" applyFont="1" applyFill="1" applyBorder="1" applyAlignment="1">
      <alignment horizontal="left" vertical="center"/>
    </xf>
    <xf numFmtId="49" fontId="7" fillId="7" borderId="153" xfId="0" applyNumberFormat="1" applyFont="1" applyFill="1" applyBorder="1" applyAlignment="1">
      <alignment horizontal="left" vertical="center"/>
    </xf>
    <xf numFmtId="49" fontId="7" fillId="7" borderId="93" xfId="0" applyNumberFormat="1" applyFont="1" applyFill="1" applyBorder="1" applyAlignment="1">
      <alignment horizontal="left" vertical="center"/>
    </xf>
    <xf numFmtId="49" fontId="7" fillId="7" borderId="93" xfId="0" applyNumberFormat="1" applyFont="1" applyFill="1" applyBorder="1" applyAlignment="1">
      <alignment horizontal="left" vertical="center" wrapText="1"/>
    </xf>
    <xf numFmtId="49" fontId="35" fillId="7" borderId="93" xfId="0" applyNumberFormat="1" applyFont="1" applyFill="1" applyBorder="1" applyAlignment="1">
      <alignment horizontal="left" vertical="center"/>
    </xf>
    <xf numFmtId="49" fontId="35" fillId="7" borderId="100" xfId="0" applyNumberFormat="1" applyFont="1" applyFill="1" applyBorder="1" applyAlignment="1">
      <alignment horizontal="left" vertical="center"/>
    </xf>
    <xf numFmtId="0" fontId="6" fillId="3" borderId="154" xfId="0" applyFont="1" applyFill="1" applyBorder="1">
      <alignment vertical="center"/>
    </xf>
    <xf numFmtId="56" fontId="6" fillId="3" borderId="144" xfId="0" applyNumberFormat="1" applyFont="1" applyFill="1" applyBorder="1">
      <alignment vertical="center"/>
    </xf>
    <xf numFmtId="0" fontId="6" fillId="3" borderId="155" xfId="0" applyFont="1" applyFill="1" applyBorder="1">
      <alignment vertical="center"/>
    </xf>
    <xf numFmtId="56" fontId="6" fillId="10" borderId="1" xfId="0" applyNumberFormat="1" applyFont="1" applyFill="1" applyBorder="1">
      <alignment vertical="center"/>
    </xf>
    <xf numFmtId="0" fontId="7" fillId="16" borderId="156" xfId="0" applyFont="1" applyFill="1" applyBorder="1" applyAlignment="1">
      <alignment horizontal="center" vertical="center"/>
    </xf>
    <xf numFmtId="0" fontId="6" fillId="10" borderId="156" xfId="0" applyFont="1" applyFill="1" applyBorder="1" applyAlignment="1">
      <alignment horizontal="center" vertical="center"/>
    </xf>
    <xf numFmtId="176" fontId="8" fillId="3" borderId="157" xfId="0" applyNumberFormat="1" applyFont="1" applyFill="1" applyBorder="1" applyAlignment="1">
      <alignment horizontal="center" vertical="center"/>
    </xf>
    <xf numFmtId="176" fontId="8" fillId="3" borderId="158" xfId="0" applyNumberFormat="1" applyFont="1" applyFill="1" applyBorder="1" applyAlignment="1">
      <alignment horizontal="center" vertical="center"/>
    </xf>
    <xf numFmtId="176" fontId="8" fillId="3" borderId="159" xfId="0" applyNumberFormat="1" applyFont="1" applyFill="1" applyBorder="1" applyAlignment="1">
      <alignment horizontal="center" vertical="center"/>
    </xf>
    <xf numFmtId="176" fontId="8" fillId="3" borderId="126" xfId="0" applyNumberFormat="1" applyFont="1" applyFill="1" applyBorder="1" applyAlignment="1">
      <alignment horizontal="center" vertical="center"/>
    </xf>
    <xf numFmtId="176" fontId="8" fillId="3" borderId="160" xfId="0" applyNumberFormat="1" applyFont="1" applyFill="1" applyBorder="1" applyAlignment="1">
      <alignment horizontal="center" vertical="center"/>
    </xf>
    <xf numFmtId="176" fontId="8" fillId="3" borderId="161" xfId="0" applyNumberFormat="1" applyFont="1" applyFill="1" applyBorder="1" applyAlignment="1">
      <alignment horizontal="center" vertical="center"/>
    </xf>
    <xf numFmtId="176" fontId="8" fillId="3" borderId="162" xfId="0" applyNumberFormat="1" applyFont="1" applyFill="1" applyBorder="1" applyAlignment="1">
      <alignment horizontal="center" vertical="center"/>
    </xf>
    <xf numFmtId="176" fontId="6" fillId="3" borderId="160" xfId="0" applyNumberFormat="1" applyFont="1" applyFill="1" applyBorder="1" applyAlignment="1">
      <alignment horizontal="center" vertical="center"/>
    </xf>
    <xf numFmtId="176" fontId="6" fillId="3" borderId="154" xfId="0" applyNumberFormat="1" applyFont="1" applyFill="1" applyBorder="1" applyAlignment="1">
      <alignment horizontal="center" vertical="center"/>
    </xf>
    <xf numFmtId="176" fontId="8" fillId="3" borderId="154" xfId="0" applyNumberFormat="1" applyFont="1" applyFill="1" applyBorder="1" applyAlignment="1">
      <alignment horizontal="center" vertical="center"/>
    </xf>
    <xf numFmtId="176" fontId="8" fillId="3" borderId="155" xfId="0" applyNumberFormat="1" applyFont="1" applyFill="1" applyBorder="1" applyAlignment="1">
      <alignment horizontal="center" vertical="center"/>
    </xf>
    <xf numFmtId="176" fontId="6" fillId="3" borderId="158" xfId="0" applyNumberFormat="1" applyFont="1" applyFill="1" applyBorder="1" applyAlignment="1">
      <alignment horizontal="center" vertical="center"/>
    </xf>
    <xf numFmtId="176" fontId="6" fillId="3" borderId="161" xfId="0" applyNumberFormat="1" applyFont="1" applyFill="1" applyBorder="1" applyAlignment="1">
      <alignment horizontal="center" vertical="center"/>
    </xf>
    <xf numFmtId="176" fontId="8" fillId="3" borderId="163" xfId="0" applyNumberFormat="1" applyFont="1" applyFill="1" applyBorder="1" applyAlignment="1">
      <alignment horizontal="center" vertical="center"/>
    </xf>
    <xf numFmtId="176" fontId="8" fillId="3" borderId="164" xfId="0" applyNumberFormat="1" applyFont="1" applyFill="1" applyBorder="1" applyAlignment="1">
      <alignment horizontal="center" vertical="center"/>
    </xf>
    <xf numFmtId="0" fontId="7" fillId="24" borderId="41" xfId="0" applyFont="1" applyFill="1" applyBorder="1" applyAlignment="1">
      <alignment horizontal="center" vertical="center"/>
    </xf>
    <xf numFmtId="0" fontId="6" fillId="10" borderId="86" xfId="0" applyFont="1" applyFill="1" applyBorder="1">
      <alignment vertical="center"/>
    </xf>
    <xf numFmtId="0" fontId="6" fillId="10" borderId="87" xfId="0" applyFont="1" applyFill="1" applyBorder="1">
      <alignment vertical="center"/>
    </xf>
    <xf numFmtId="0" fontId="6" fillId="10" borderId="88" xfId="0" applyFont="1" applyFill="1" applyBorder="1">
      <alignment vertical="center"/>
    </xf>
    <xf numFmtId="56" fontId="6" fillId="10" borderId="10" xfId="0" applyNumberFormat="1" applyFont="1" applyFill="1" applyBorder="1">
      <alignment vertical="center"/>
    </xf>
    <xf numFmtId="56" fontId="6" fillId="10" borderId="9" xfId="0" applyNumberFormat="1" applyFont="1" applyFill="1" applyBorder="1">
      <alignment vertical="center"/>
    </xf>
    <xf numFmtId="0" fontId="6" fillId="10" borderId="10" xfId="0" applyFont="1" applyFill="1" applyBorder="1">
      <alignment vertical="center"/>
    </xf>
    <xf numFmtId="0" fontId="6" fillId="10" borderId="94" xfId="0" applyFont="1" applyFill="1" applyBorder="1">
      <alignment vertical="center"/>
    </xf>
    <xf numFmtId="0" fontId="6" fillId="10" borderId="95" xfId="0" applyFont="1" applyFill="1" applyBorder="1">
      <alignment vertical="center"/>
    </xf>
    <xf numFmtId="0" fontId="6" fillId="10" borderId="96" xfId="0" applyFont="1" applyFill="1" applyBorder="1">
      <alignment vertical="center"/>
    </xf>
    <xf numFmtId="176" fontId="8" fillId="25" borderId="86" xfId="0" applyNumberFormat="1" applyFont="1" applyFill="1" applyBorder="1" applyAlignment="1">
      <alignment horizontal="center" vertical="center"/>
    </xf>
    <xf numFmtId="176" fontId="8" fillId="25" borderId="10" xfId="0" applyNumberFormat="1" applyFont="1" applyFill="1" applyBorder="1" applyAlignment="1">
      <alignment horizontal="center" vertical="center"/>
    </xf>
    <xf numFmtId="176" fontId="8" fillId="25" borderId="94" xfId="0" applyNumberFormat="1" applyFont="1" applyFill="1" applyBorder="1" applyAlignment="1">
      <alignment horizontal="center" vertical="center"/>
    </xf>
    <xf numFmtId="176" fontId="8" fillId="25" borderId="41" xfId="0" applyNumberFormat="1" applyFont="1" applyFill="1" applyBorder="1" applyAlignment="1">
      <alignment horizontal="center" vertical="center"/>
    </xf>
    <xf numFmtId="176" fontId="8" fillId="25" borderId="42" xfId="0" applyNumberFormat="1" applyFont="1" applyFill="1" applyBorder="1" applyAlignment="1">
      <alignment horizontal="center" vertical="center"/>
    </xf>
    <xf numFmtId="176" fontId="8" fillId="25" borderId="43" xfId="0" applyNumberFormat="1" applyFont="1" applyFill="1" applyBorder="1" applyAlignment="1">
      <alignment horizontal="center" vertical="center"/>
    </xf>
    <xf numFmtId="0" fontId="82" fillId="7" borderId="2" xfId="0" applyFont="1" applyFill="1" applyBorder="1" applyAlignment="1">
      <alignment vertical="center"/>
    </xf>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0" fontId="72" fillId="7" borderId="0" xfId="0" applyFont="1" applyFill="1" applyBorder="1" applyAlignment="1">
      <alignment horizontal="center" vertical="center" wrapText="1"/>
    </xf>
    <xf numFmtId="183" fontId="73" fillId="7"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179" fontId="73" fillId="7" borderId="0" xfId="0" applyNumberFormat="1" applyFont="1" applyFill="1" applyBorder="1" applyAlignment="1">
      <alignment horizontal="left" vertical="center"/>
    </xf>
    <xf numFmtId="179" fontId="73" fillId="7" borderId="64" xfId="0" applyNumberFormat="1" applyFont="1" applyFill="1" applyBorder="1" applyAlignment="1">
      <alignment horizontal="left" vertical="center"/>
    </xf>
    <xf numFmtId="179" fontId="73" fillId="7" borderId="66" xfId="0" applyNumberFormat="1" applyFont="1" applyFill="1" applyBorder="1" applyAlignment="1">
      <alignment horizontal="left" vertical="center"/>
    </xf>
    <xf numFmtId="179" fontId="73" fillId="7" borderId="68" xfId="0" applyNumberFormat="1" applyFont="1" applyFill="1" applyBorder="1" applyAlignment="1">
      <alignment horizontal="left" vertical="center"/>
    </xf>
    <xf numFmtId="0" fontId="75" fillId="7" borderId="0" xfId="0" applyFont="1" applyFill="1" applyBorder="1">
      <alignment vertical="center"/>
    </xf>
    <xf numFmtId="0" fontId="35" fillId="7" borderId="0" xfId="0" applyFont="1" applyFill="1" applyBorder="1" applyAlignment="1">
      <alignment horizontal="center" vertical="center" wrapText="1"/>
    </xf>
    <xf numFmtId="0" fontId="73" fillId="7" borderId="0" xfId="0" applyFont="1" applyFill="1">
      <alignment vertical="center"/>
    </xf>
    <xf numFmtId="0" fontId="72" fillId="7" borderId="0" xfId="0" applyFont="1" applyFill="1" applyBorder="1" applyAlignment="1">
      <alignment vertical="center"/>
    </xf>
    <xf numFmtId="0" fontId="73" fillId="7" borderId="0" xfId="0" applyFont="1" applyFill="1" applyAlignment="1">
      <alignment vertical="center"/>
    </xf>
    <xf numFmtId="0" fontId="72" fillId="7" borderId="0" xfId="0" applyFont="1" applyFill="1" applyBorder="1" applyAlignment="1"/>
    <xf numFmtId="0" fontId="73" fillId="7" borderId="0" xfId="0" applyFont="1" applyFill="1" applyBorder="1">
      <alignment vertical="center"/>
    </xf>
    <xf numFmtId="0" fontId="72" fillId="7" borderId="0" xfId="0" applyFont="1" applyFill="1" applyBorder="1" applyAlignment="1">
      <alignment horizontal="left" vertical="center" wrapText="1"/>
    </xf>
    <xf numFmtId="182" fontId="72" fillId="7" borderId="0" xfId="0" applyNumberFormat="1" applyFont="1" applyFill="1" applyBorder="1" applyAlignment="1">
      <alignment horizontal="left" vertical="center"/>
    </xf>
    <xf numFmtId="0" fontId="73" fillId="7" borderId="0" xfId="0" applyFont="1" applyFill="1" applyBorder="1" applyAlignment="1">
      <alignment horizontal="right" vertical="center" wrapText="1"/>
    </xf>
    <xf numFmtId="184" fontId="73" fillId="7" borderId="0" xfId="0" applyNumberFormat="1" applyFont="1" applyFill="1" applyBorder="1" applyAlignment="1">
      <alignment horizontal="left" vertical="center"/>
    </xf>
    <xf numFmtId="181" fontId="73" fillId="7" borderId="0" xfId="0" applyNumberFormat="1" applyFont="1" applyFill="1" applyBorder="1" applyAlignment="1">
      <alignment horizontal="center" vertical="center"/>
    </xf>
    <xf numFmtId="0" fontId="73" fillId="7" borderId="17" xfId="0" applyFont="1" applyFill="1" applyBorder="1" applyAlignment="1">
      <alignment vertical="center"/>
    </xf>
    <xf numFmtId="0" fontId="72" fillId="7" borderId="7" xfId="0" applyFont="1" applyFill="1" applyBorder="1" applyAlignment="1">
      <alignment horizontal="left" vertical="center"/>
    </xf>
    <xf numFmtId="181" fontId="73" fillId="7" borderId="16" xfId="0" applyNumberFormat="1" applyFont="1" applyFill="1" applyBorder="1" applyAlignment="1">
      <alignment horizontal="center" vertical="center"/>
    </xf>
    <xf numFmtId="0" fontId="8" fillId="7" borderId="16" xfId="0" applyFont="1" applyFill="1" applyBorder="1">
      <alignment vertical="center"/>
    </xf>
    <xf numFmtId="181" fontId="40" fillId="7" borderId="16" xfId="0" applyNumberFormat="1" applyFont="1" applyFill="1" applyBorder="1" applyAlignment="1">
      <alignment horizontal="center" vertical="center"/>
    </xf>
    <xf numFmtId="0" fontId="72" fillId="7" borderId="15" xfId="0" applyFont="1" applyFill="1" applyBorder="1" applyAlignment="1">
      <alignment horizontal="left" vertical="center"/>
    </xf>
    <xf numFmtId="0" fontId="72" fillId="7" borderId="18" xfId="0" applyFont="1" applyFill="1" applyBorder="1" applyAlignment="1">
      <alignment horizontal="left" vertical="center"/>
    </xf>
    <xf numFmtId="177" fontId="73" fillId="7" borderId="18" xfId="0" applyNumberFormat="1" applyFont="1" applyFill="1" applyBorder="1" applyAlignment="1">
      <alignment horizontal="right" vertical="center"/>
    </xf>
    <xf numFmtId="181" fontId="73" fillId="7" borderId="18" xfId="0" applyNumberFormat="1" applyFont="1" applyFill="1" applyBorder="1" applyAlignment="1">
      <alignment horizontal="center" vertical="center"/>
    </xf>
    <xf numFmtId="177" fontId="73" fillId="7" borderId="18" xfId="0" applyNumberFormat="1" applyFont="1" applyFill="1" applyBorder="1" applyAlignment="1">
      <alignment horizontal="center" vertical="center"/>
    </xf>
    <xf numFmtId="0" fontId="73" fillId="7" borderId="18" xfId="0" applyFont="1" applyFill="1" applyBorder="1">
      <alignment vertical="center"/>
    </xf>
    <xf numFmtId="194" fontId="73" fillId="7" borderId="0" xfId="0" applyNumberFormat="1" applyFont="1" applyFill="1" applyBorder="1" applyAlignment="1">
      <alignment horizontal="left" vertical="center"/>
    </xf>
    <xf numFmtId="0" fontId="73" fillId="7" borderId="17" xfId="0" applyFont="1" applyFill="1" applyBorder="1" applyAlignment="1">
      <alignment horizontal="right" vertical="center"/>
    </xf>
    <xf numFmtId="49" fontId="6" fillId="10" borderId="165" xfId="0" applyNumberFormat="1" applyFont="1" applyFill="1" applyBorder="1" applyAlignment="1">
      <alignment horizontal="center" vertical="center"/>
    </xf>
    <xf numFmtId="49" fontId="6" fillId="10" borderId="166" xfId="0" applyNumberFormat="1" applyFont="1" applyFill="1" applyBorder="1" applyAlignment="1">
      <alignment horizontal="center" vertical="center"/>
    </xf>
    <xf numFmtId="49" fontId="6" fillId="10" borderId="167" xfId="0" applyNumberFormat="1" applyFont="1" applyFill="1" applyBorder="1" applyAlignment="1">
      <alignment horizontal="center" vertical="center"/>
    </xf>
    <xf numFmtId="0" fontId="6" fillId="10" borderId="167" xfId="0" applyNumberFormat="1" applyFont="1" applyFill="1" applyBorder="1" applyAlignment="1">
      <alignment horizontal="center" vertical="center"/>
    </xf>
    <xf numFmtId="49" fontId="6" fillId="10" borderId="168" xfId="0" applyNumberFormat="1" applyFont="1" applyFill="1" applyBorder="1" applyAlignment="1">
      <alignment horizontal="center" vertical="center"/>
    </xf>
    <xf numFmtId="1" fontId="8" fillId="10" borderId="165" xfId="0" applyNumberFormat="1" applyFont="1" applyFill="1" applyBorder="1" applyAlignment="1">
      <alignment horizontal="center" vertical="center"/>
    </xf>
    <xf numFmtId="1" fontId="8" fillId="10" borderId="167" xfId="0" applyNumberFormat="1" applyFont="1" applyFill="1" applyBorder="1" applyAlignment="1">
      <alignment horizontal="center" vertical="center"/>
    </xf>
    <xf numFmtId="1" fontId="8" fillId="10" borderId="168" xfId="0" applyNumberFormat="1" applyFont="1" applyFill="1" applyBorder="1" applyAlignment="1">
      <alignment horizontal="center" vertical="center"/>
    </xf>
    <xf numFmtId="1" fontId="8" fillId="10" borderId="169" xfId="0" applyNumberFormat="1" applyFont="1" applyFill="1" applyBorder="1" applyAlignment="1">
      <alignment horizontal="center" vertical="center"/>
    </xf>
    <xf numFmtId="1" fontId="8" fillId="10" borderId="166" xfId="0" applyNumberFormat="1" applyFont="1" applyFill="1" applyBorder="1" applyAlignment="1">
      <alignment horizontal="center" vertical="center"/>
    </xf>
    <xf numFmtId="196" fontId="25" fillId="3" borderId="67" xfId="0" applyNumberFormat="1" applyFont="1" applyFill="1" applyBorder="1" applyAlignment="1">
      <alignment horizontal="left" vertical="center"/>
    </xf>
    <xf numFmtId="197" fontId="25" fillId="3" borderId="67" xfId="0" applyNumberFormat="1" applyFont="1" applyFill="1" applyBorder="1" applyAlignment="1">
      <alignment horizontal="left" vertical="center" wrapText="1"/>
    </xf>
    <xf numFmtId="197" fontId="64" fillId="3" borderId="67" xfId="0" applyNumberFormat="1" applyFont="1" applyFill="1" applyBorder="1" applyAlignment="1">
      <alignment horizontal="left" vertical="center" wrapText="1"/>
    </xf>
    <xf numFmtId="197" fontId="25" fillId="3" borderId="69" xfId="0" applyNumberFormat="1" applyFont="1" applyFill="1" applyBorder="1" applyAlignment="1">
      <alignment horizontal="left" vertical="center" wrapText="1"/>
    </xf>
    <xf numFmtId="197" fontId="64" fillId="3" borderId="69" xfId="0" applyNumberFormat="1" applyFont="1" applyFill="1" applyBorder="1" applyAlignment="1">
      <alignment horizontal="left" vertical="center" wrapText="1"/>
    </xf>
    <xf numFmtId="197" fontId="25" fillId="3" borderId="65" xfId="0" applyNumberFormat="1" applyFont="1" applyFill="1" applyBorder="1" applyAlignment="1">
      <alignment horizontal="left" vertical="center" wrapText="1"/>
    </xf>
    <xf numFmtId="0" fontId="25" fillId="0" borderId="0" xfId="0" applyFont="1">
      <alignment vertical="center"/>
    </xf>
    <xf numFmtId="0" fontId="79" fillId="0" borderId="16" xfId="0" applyFont="1" applyBorder="1">
      <alignment vertical="center"/>
    </xf>
    <xf numFmtId="0" fontId="0" fillId="0" borderId="16" xfId="0" applyBorder="1">
      <alignment vertical="center"/>
    </xf>
    <xf numFmtId="9" fontId="0" fillId="0" borderId="16" xfId="0" applyNumberFormat="1" applyBorder="1">
      <alignment vertical="center"/>
    </xf>
    <xf numFmtId="0" fontId="22" fillId="0" borderId="0" xfId="0" applyFont="1" applyFill="1" applyBorder="1" applyAlignment="1">
      <alignment horizontal="right" vertical="center"/>
    </xf>
    <xf numFmtId="0" fontId="44" fillId="7" borderId="0" xfId="0" applyFont="1" applyFill="1" applyBorder="1" applyAlignment="1">
      <alignment horizontal="left"/>
    </xf>
    <xf numFmtId="0" fontId="33" fillId="9" borderId="0" xfId="0" applyFont="1" applyFill="1" applyBorder="1" applyAlignment="1">
      <alignment horizontal="left" vertical="center"/>
    </xf>
    <xf numFmtId="0" fontId="31" fillId="7" borderId="0" xfId="0" applyFont="1" applyFill="1" applyBorder="1" applyAlignment="1">
      <alignment vertical="center" wrapText="1"/>
    </xf>
    <xf numFmtId="0" fontId="48" fillId="7" borderId="0" xfId="0" applyFont="1" applyFill="1" applyBorder="1" applyAlignment="1">
      <alignment horizontal="left" vertical="center"/>
    </xf>
    <xf numFmtId="0" fontId="41" fillId="7"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7" borderId="0" xfId="0" applyFont="1" applyFill="1" applyBorder="1" applyAlignment="1">
      <alignment horizontal="left" vertical="center"/>
    </xf>
    <xf numFmtId="0" fontId="25" fillId="0" borderId="0" xfId="1" applyFont="1" applyFill="1"/>
    <xf numFmtId="176" fontId="6" fillId="11" borderId="36" xfId="0" applyNumberFormat="1" applyFont="1" applyFill="1" applyBorder="1" applyAlignment="1">
      <alignment horizontal="center" vertical="center"/>
    </xf>
    <xf numFmtId="176" fontId="6" fillId="11" borderId="78" xfId="0" applyNumberFormat="1" applyFont="1" applyFill="1" applyBorder="1" applyAlignment="1">
      <alignment horizontal="center" vertical="center"/>
    </xf>
    <xf numFmtId="176" fontId="35" fillId="10" borderId="19" xfId="0" applyNumberFormat="1" applyFont="1" applyFill="1" applyBorder="1" applyAlignment="1">
      <alignment horizontal="center" vertical="center"/>
    </xf>
    <xf numFmtId="176" fontId="8" fillId="11" borderId="34" xfId="0" applyNumberFormat="1" applyFont="1" applyFill="1" applyBorder="1" applyAlignment="1">
      <alignment horizontal="center" vertical="center"/>
    </xf>
    <xf numFmtId="176" fontId="8" fillId="11" borderId="36" xfId="0" applyNumberFormat="1" applyFont="1" applyFill="1" applyBorder="1" applyAlignment="1">
      <alignment horizontal="center" vertical="center"/>
    </xf>
    <xf numFmtId="176" fontId="8" fillId="11" borderId="35" xfId="0" applyNumberFormat="1" applyFont="1" applyFill="1" applyBorder="1" applyAlignment="1">
      <alignment horizontal="center" vertical="center"/>
    </xf>
    <xf numFmtId="176" fontId="8" fillId="11" borderId="150" xfId="0" applyNumberFormat="1" applyFont="1" applyFill="1" applyBorder="1" applyAlignment="1">
      <alignment horizontal="center" vertical="center"/>
    </xf>
    <xf numFmtId="176" fontId="8" fillId="11" borderId="38" xfId="0" applyNumberFormat="1" applyFont="1" applyFill="1" applyBorder="1" applyAlignment="1">
      <alignment horizontal="center" vertical="center"/>
    </xf>
    <xf numFmtId="0" fontId="85" fillId="9" borderId="2" xfId="0" applyFont="1" applyFill="1" applyBorder="1" applyAlignment="1">
      <alignment horizontal="center" vertical="center"/>
    </xf>
    <xf numFmtId="0" fontId="25" fillId="23" borderId="131" xfId="1" applyFont="1" applyFill="1" applyBorder="1"/>
    <xf numFmtId="0" fontId="8" fillId="7" borderId="29" xfId="0" applyFont="1" applyFill="1" applyBorder="1" applyAlignment="1">
      <alignment vertical="center"/>
    </xf>
    <xf numFmtId="0" fontId="25" fillId="23" borderId="132" xfId="1" applyFont="1" applyFill="1" applyBorder="1"/>
    <xf numFmtId="198" fontId="8" fillId="11" borderId="34" xfId="0" applyNumberFormat="1" applyFont="1" applyFill="1" applyBorder="1" applyAlignment="1">
      <alignment horizontal="center" vertical="center"/>
    </xf>
    <xf numFmtId="198" fontId="8" fillId="15" borderId="34" xfId="0" applyNumberFormat="1" applyFont="1" applyFill="1" applyBorder="1" applyAlignment="1">
      <alignment horizontal="center" vertical="center"/>
    </xf>
    <xf numFmtId="198" fontId="8" fillId="11" borderId="36" xfId="0" applyNumberFormat="1" applyFont="1" applyFill="1" applyBorder="1" applyAlignment="1">
      <alignment horizontal="center" vertical="center"/>
    </xf>
    <xf numFmtId="198" fontId="8" fillId="15" borderId="36" xfId="0" applyNumberFormat="1" applyFont="1" applyFill="1" applyBorder="1" applyAlignment="1">
      <alignment horizontal="center" vertical="center"/>
    </xf>
    <xf numFmtId="198" fontId="8" fillId="11" borderId="78" xfId="0" applyNumberFormat="1" applyFont="1" applyFill="1" applyBorder="1" applyAlignment="1">
      <alignment horizontal="center" vertical="center"/>
    </xf>
    <xf numFmtId="198" fontId="8" fillId="15" borderId="78" xfId="0" applyNumberFormat="1" applyFont="1" applyFill="1" applyBorder="1" applyAlignment="1">
      <alignment horizontal="center" vertical="center"/>
    </xf>
    <xf numFmtId="198" fontId="8" fillId="15" borderId="36" xfId="0" applyNumberFormat="1" applyFont="1" applyFill="1" applyBorder="1" applyAlignment="1">
      <alignment horizontal="center" vertical="center" wrapText="1"/>
    </xf>
    <xf numFmtId="198" fontId="8" fillId="11" borderId="115" xfId="0" applyNumberFormat="1" applyFont="1" applyFill="1" applyBorder="1" applyAlignment="1">
      <alignment horizontal="center" vertical="center"/>
    </xf>
    <xf numFmtId="198" fontId="8" fillId="15" borderId="115" xfId="0" applyNumberFormat="1" applyFont="1" applyFill="1" applyBorder="1" applyAlignment="1">
      <alignment horizontal="center" vertical="center"/>
    </xf>
    <xf numFmtId="198" fontId="8" fillId="11" borderId="35" xfId="0" applyNumberFormat="1" applyFont="1" applyFill="1" applyBorder="1" applyAlignment="1">
      <alignment horizontal="center" vertical="center"/>
    </xf>
    <xf numFmtId="198" fontId="8" fillId="15" borderId="35" xfId="0" applyNumberFormat="1" applyFont="1" applyFill="1" applyBorder="1" applyAlignment="1">
      <alignment horizontal="center" vertical="center"/>
    </xf>
    <xf numFmtId="198" fontId="8" fillId="15" borderId="35" xfId="0" applyNumberFormat="1" applyFont="1" applyFill="1" applyBorder="1" applyAlignment="1">
      <alignment horizontal="center" vertical="center" wrapText="1"/>
    </xf>
    <xf numFmtId="198" fontId="6" fillId="25" borderId="86" xfId="0" applyNumberFormat="1" applyFont="1" applyFill="1" applyBorder="1" applyAlignment="1">
      <alignment horizontal="center" vertical="center"/>
    </xf>
    <xf numFmtId="198" fontId="6" fillId="25" borderId="87" xfId="0" applyNumberFormat="1" applyFont="1" applyFill="1" applyBorder="1" applyAlignment="1">
      <alignment horizontal="center" vertical="center"/>
    </xf>
    <xf numFmtId="198" fontId="6" fillId="25" borderId="88" xfId="0" applyNumberFormat="1" applyFont="1" applyFill="1" applyBorder="1" applyAlignment="1">
      <alignment horizontal="center" vertical="center"/>
    </xf>
    <xf numFmtId="198" fontId="6" fillId="25" borderId="10" xfId="0" applyNumberFormat="1" applyFont="1" applyFill="1" applyBorder="1" applyAlignment="1">
      <alignment horizontal="center" vertical="center"/>
    </xf>
    <xf numFmtId="198" fontId="6" fillId="25" borderId="1" xfId="0" applyNumberFormat="1" applyFont="1" applyFill="1" applyBorder="1" applyAlignment="1">
      <alignment horizontal="center" vertical="center"/>
    </xf>
    <xf numFmtId="198" fontId="6" fillId="25" borderId="9" xfId="0" applyNumberFormat="1" applyFont="1" applyFill="1" applyBorder="1" applyAlignment="1">
      <alignment horizontal="center" vertical="center"/>
    </xf>
    <xf numFmtId="198" fontId="8" fillId="25" borderId="10" xfId="0" applyNumberFormat="1" applyFont="1" applyFill="1" applyBorder="1" applyAlignment="1">
      <alignment horizontal="center" vertical="center"/>
    </xf>
    <xf numFmtId="198" fontId="8" fillId="25" borderId="1" xfId="0" applyNumberFormat="1" applyFont="1" applyFill="1" applyBorder="1" applyAlignment="1">
      <alignment horizontal="center" vertical="center"/>
    </xf>
    <xf numFmtId="198" fontId="8" fillId="25" borderId="9" xfId="0" applyNumberFormat="1" applyFont="1" applyFill="1" applyBorder="1" applyAlignment="1">
      <alignment horizontal="center" vertical="center"/>
    </xf>
    <xf numFmtId="198" fontId="6" fillId="25" borderId="94" xfId="0" applyNumberFormat="1" applyFont="1" applyFill="1" applyBorder="1" applyAlignment="1">
      <alignment horizontal="center" vertical="center"/>
    </xf>
    <xf numFmtId="198" fontId="6" fillId="25" borderId="95" xfId="0" applyNumberFormat="1" applyFont="1" applyFill="1" applyBorder="1" applyAlignment="1">
      <alignment horizontal="center" vertical="center"/>
    </xf>
    <xf numFmtId="198" fontId="6" fillId="25" borderId="96" xfId="0" applyNumberFormat="1" applyFont="1" applyFill="1" applyBorder="1" applyAlignment="1">
      <alignment horizontal="center" vertical="center"/>
    </xf>
    <xf numFmtId="198" fontId="8" fillId="25" borderId="94" xfId="0" applyNumberFormat="1" applyFont="1" applyFill="1" applyBorder="1" applyAlignment="1">
      <alignment horizontal="center" vertical="center"/>
    </xf>
    <xf numFmtId="198" fontId="8" fillId="25" borderId="95" xfId="0" applyNumberFormat="1" applyFont="1" applyFill="1" applyBorder="1" applyAlignment="1">
      <alignment horizontal="center" vertical="center"/>
    </xf>
    <xf numFmtId="198" fontId="8" fillId="25" borderId="96" xfId="0" applyNumberFormat="1" applyFont="1" applyFill="1" applyBorder="1" applyAlignment="1">
      <alignment horizontal="center" vertical="center"/>
    </xf>
    <xf numFmtId="198" fontId="8" fillId="25" borderId="86" xfId="0" applyNumberFormat="1" applyFont="1" applyFill="1" applyBorder="1" applyAlignment="1">
      <alignment horizontal="center" vertical="center"/>
    </xf>
    <xf numFmtId="198" fontId="8" fillId="25" borderId="87" xfId="0" applyNumberFormat="1" applyFont="1" applyFill="1" applyBorder="1" applyAlignment="1">
      <alignment horizontal="center" vertical="center"/>
    </xf>
    <xf numFmtId="198" fontId="8" fillId="25" borderId="88" xfId="0" applyNumberFormat="1" applyFont="1" applyFill="1" applyBorder="1" applyAlignment="1">
      <alignment horizontal="center" vertical="center"/>
    </xf>
    <xf numFmtId="0" fontId="9" fillId="0" borderId="0" xfId="0" applyFont="1" applyFill="1" applyBorder="1">
      <alignment vertical="center"/>
    </xf>
    <xf numFmtId="0" fontId="10" fillId="0" borderId="0" xfId="0" applyFont="1" applyFill="1" applyBorder="1">
      <alignment vertical="center"/>
    </xf>
    <xf numFmtId="0" fontId="13" fillId="0" borderId="0" xfId="0" applyFont="1" applyFill="1" applyBorder="1" applyAlignment="1">
      <alignment vertical="center"/>
    </xf>
    <xf numFmtId="0" fontId="0" fillId="5" borderId="48"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37" fillId="5" borderId="12" xfId="0" applyFont="1"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4" fillId="5" borderId="62" xfId="0" applyFont="1" applyFill="1" applyBorder="1" applyAlignment="1">
      <alignment horizontal="center" vertical="top" textRotation="255" wrapText="1"/>
    </xf>
    <xf numFmtId="0" fontId="0" fillId="6" borderId="12" xfId="0" applyFill="1" applyBorder="1" applyAlignment="1">
      <alignment horizontal="center" vertical="center"/>
    </xf>
    <xf numFmtId="0" fontId="4" fillId="5" borderId="126" xfId="0" applyFont="1"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48" xfId="0"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22"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4" fillId="0" borderId="0" xfId="0" applyFont="1" applyAlignment="1">
      <alignment horizontal="left" vertical="center"/>
    </xf>
    <xf numFmtId="0" fontId="86" fillId="0" borderId="0" xfId="0" applyFont="1" applyAlignment="1">
      <alignment horizontal="left" vertical="center"/>
    </xf>
    <xf numFmtId="0" fontId="15" fillId="0" borderId="0" xfId="0" applyFont="1" applyAlignment="1">
      <alignment horizontal="left" vertical="top"/>
    </xf>
    <xf numFmtId="0" fontId="15" fillId="0" borderId="0" xfId="0" applyFont="1">
      <alignment vertical="center"/>
    </xf>
    <xf numFmtId="0" fontId="87" fillId="0" borderId="0" xfId="0" applyFont="1" applyAlignment="1">
      <alignment horizontal="left" vertical="top"/>
    </xf>
    <xf numFmtId="0" fontId="6" fillId="0" borderId="0" xfId="0" applyFont="1" applyAlignment="1">
      <alignment horizontal="left" vertical="top"/>
    </xf>
    <xf numFmtId="0" fontId="0" fillId="0" borderId="0" xfId="0" applyAlignment="1">
      <alignment vertical="center" wrapText="1"/>
    </xf>
    <xf numFmtId="0" fontId="0" fillId="6" borderId="0" xfId="0" applyFill="1" applyAlignment="1">
      <alignment horizontal="center" vertical="center" wrapText="1"/>
    </xf>
    <xf numFmtId="0" fontId="0" fillId="0" borderId="2" xfId="0" applyBorder="1" applyAlignment="1">
      <alignment horizontal="center" vertical="center"/>
    </xf>
    <xf numFmtId="0" fontId="0" fillId="23" borderId="2" xfId="0" applyFill="1" applyBorder="1">
      <alignment vertical="center"/>
    </xf>
    <xf numFmtId="0" fontId="0" fillId="26" borderId="2" xfId="0" applyFill="1" applyBorder="1">
      <alignment vertical="center"/>
    </xf>
    <xf numFmtId="0" fontId="37" fillId="0" borderId="0" xfId="0" applyFont="1" applyAlignment="1">
      <alignment vertical="top"/>
    </xf>
    <xf numFmtId="178" fontId="37" fillId="0" borderId="0" xfId="0" applyNumberFormat="1" applyFont="1" applyAlignment="1">
      <alignment vertical="top"/>
    </xf>
    <xf numFmtId="179" fontId="25" fillId="0" borderId="0" xfId="0" applyNumberFormat="1" applyFont="1" applyAlignment="1">
      <alignment horizontal="left" vertical="center"/>
    </xf>
    <xf numFmtId="179" fontId="25" fillId="7" borderId="0" xfId="0" applyNumberFormat="1" applyFont="1" applyFill="1" applyAlignment="1">
      <alignment horizontal="left" vertical="center"/>
    </xf>
    <xf numFmtId="179" fontId="25" fillId="7" borderId="0" xfId="0" applyNumberFormat="1" applyFont="1" applyFill="1" applyAlignment="1">
      <alignment horizontal="left" vertical="center" wrapText="1"/>
    </xf>
    <xf numFmtId="0" fontId="64" fillId="0" borderId="0" xfId="0" applyFont="1" applyAlignment="1">
      <alignment horizontal="left" vertical="top"/>
    </xf>
    <xf numFmtId="0" fontId="8" fillId="7" borderId="12" xfId="0" applyFont="1" applyFill="1" applyBorder="1" applyAlignment="1">
      <alignment vertical="center" wrapText="1"/>
    </xf>
    <xf numFmtId="0" fontId="8" fillId="7" borderId="170" xfId="0" applyFont="1" applyFill="1" applyBorder="1" applyAlignment="1">
      <alignment vertical="center" wrapText="1"/>
    </xf>
    <xf numFmtId="0" fontId="8" fillId="7" borderId="27" xfId="0" applyFont="1" applyFill="1" applyBorder="1" applyAlignment="1">
      <alignment horizontal="left" vertical="top"/>
    </xf>
    <xf numFmtId="0" fontId="8" fillId="7" borderId="7" xfId="0" applyFont="1" applyFill="1" applyBorder="1" applyAlignment="1">
      <alignment vertical="center"/>
    </xf>
    <xf numFmtId="0" fontId="8" fillId="7" borderId="16" xfId="0" applyFont="1" applyFill="1" applyBorder="1" applyAlignment="1">
      <alignment vertical="center" wrapText="1"/>
    </xf>
    <xf numFmtId="0" fontId="8" fillId="7" borderId="8" xfId="0" applyFont="1" applyFill="1" applyBorder="1" applyAlignment="1">
      <alignment horizontal="left" vertical="top"/>
    </xf>
    <xf numFmtId="0" fontId="8" fillId="7" borderId="5" xfId="0" applyFont="1" applyFill="1" applyBorder="1" applyAlignment="1">
      <alignment horizontal="left" vertical="top"/>
    </xf>
    <xf numFmtId="0" fontId="8" fillId="7" borderId="85" xfId="0" applyFont="1" applyFill="1" applyBorder="1" applyAlignment="1">
      <alignment vertical="center"/>
    </xf>
    <xf numFmtId="179" fontId="25" fillId="7" borderId="91" xfId="0" applyNumberFormat="1" applyFont="1" applyFill="1" applyBorder="1" applyAlignment="1">
      <alignment horizontal="center" vertical="center" wrapText="1"/>
    </xf>
    <xf numFmtId="9" fontId="25" fillId="7" borderId="7" xfId="0" applyNumberFormat="1" applyFont="1" applyFill="1" applyBorder="1" applyAlignment="1">
      <alignment horizontal="center" vertical="center" wrapText="1"/>
    </xf>
    <xf numFmtId="9" fontId="25" fillId="7" borderId="91" xfId="0" applyNumberFormat="1" applyFont="1" applyFill="1" applyBorder="1" applyAlignment="1">
      <alignment horizontal="center" vertical="center" wrapText="1"/>
    </xf>
    <xf numFmtId="179" fontId="25" fillId="7" borderId="7" xfId="0" applyNumberFormat="1" applyFont="1" applyFill="1" applyBorder="1" applyAlignment="1">
      <alignment horizontal="center" vertical="center" wrapText="1"/>
    </xf>
    <xf numFmtId="184" fontId="25" fillId="21" borderId="65" xfId="0" applyNumberFormat="1" applyFont="1" applyFill="1" applyBorder="1" applyAlignment="1">
      <alignment horizontal="left" vertical="center" wrapText="1"/>
    </xf>
    <xf numFmtId="180" fontId="25" fillId="21" borderId="67" xfId="0" applyNumberFormat="1" applyFont="1" applyFill="1" applyBorder="1" applyAlignment="1">
      <alignment horizontal="left" vertical="center"/>
    </xf>
    <xf numFmtId="0" fontId="0" fillId="5" borderId="143" xfId="0" applyFill="1" applyBorder="1" applyAlignment="1">
      <alignment horizontal="center" vertical="top" textRotation="255" wrapText="1"/>
    </xf>
    <xf numFmtId="0" fontId="0" fillId="5" borderId="0" xfId="0" applyFill="1" applyBorder="1" applyAlignment="1">
      <alignment horizontal="center" vertical="top" textRotation="255" wrapText="1"/>
    </xf>
    <xf numFmtId="0" fontId="0" fillId="5" borderId="126" xfId="0" applyFill="1" applyBorder="1" applyAlignment="1">
      <alignment horizontal="center" vertical="top" textRotation="255" wrapText="1"/>
    </xf>
    <xf numFmtId="0" fontId="0" fillId="0" borderId="2" xfId="0" applyNumberFormat="1" applyBorder="1">
      <alignment vertical="center"/>
    </xf>
    <xf numFmtId="9" fontId="0" fillId="0" borderId="2" xfId="2" applyFont="1" applyBorder="1">
      <alignment vertical="center"/>
    </xf>
    <xf numFmtId="9" fontId="0" fillId="0" borderId="2" xfId="2" applyFont="1" applyFill="1" applyBorder="1">
      <alignment vertical="center"/>
    </xf>
    <xf numFmtId="0" fontId="88" fillId="0" borderId="2" xfId="0" applyFont="1" applyBorder="1" applyAlignment="1">
      <alignment vertical="center" wrapText="1"/>
    </xf>
    <xf numFmtId="9" fontId="88" fillId="0" borderId="2" xfId="2" applyFont="1" applyBorder="1" applyAlignment="1">
      <alignment vertical="center" wrapText="1"/>
    </xf>
    <xf numFmtId="9" fontId="88" fillId="0" borderId="2" xfId="2" applyFont="1" applyFill="1" applyBorder="1" applyAlignment="1">
      <alignment vertical="center" wrapText="1"/>
    </xf>
    <xf numFmtId="0" fontId="79" fillId="0" borderId="0" xfId="0" applyFont="1" applyBorder="1">
      <alignment vertical="center"/>
    </xf>
    <xf numFmtId="0" fontId="0" fillId="0" borderId="0" xfId="0" applyBorder="1">
      <alignment vertical="center"/>
    </xf>
    <xf numFmtId="9" fontId="0" fillId="0" borderId="0" xfId="0" applyNumberFormat="1" applyBorder="1">
      <alignment vertical="center"/>
    </xf>
    <xf numFmtId="0" fontId="0" fillId="6" borderId="8" xfId="0" applyFill="1" applyBorder="1" applyAlignment="1">
      <alignment horizontal="center" vertical="top" textRotation="255" wrapText="1"/>
    </xf>
    <xf numFmtId="0" fontId="0" fillId="6" borderId="171" xfId="0" applyFill="1" applyBorder="1" applyAlignment="1">
      <alignment horizontal="center" vertical="top" textRotation="255" wrapText="1"/>
    </xf>
    <xf numFmtId="0" fontId="11" fillId="2" borderId="0" xfId="0" applyFont="1" applyFill="1" applyBorder="1" applyAlignment="1">
      <alignment vertical="center"/>
    </xf>
    <xf numFmtId="49" fontId="35" fillId="10" borderId="97" xfId="0" applyNumberFormat="1" applyFont="1" applyFill="1" applyBorder="1" applyAlignment="1">
      <alignment horizontal="left" vertical="center"/>
    </xf>
    <xf numFmtId="49" fontId="35" fillId="10" borderId="30" xfId="0" applyNumberFormat="1" applyFont="1" applyFill="1" applyBorder="1" applyAlignment="1">
      <alignment horizontal="left" vertical="center"/>
    </xf>
    <xf numFmtId="49" fontId="35" fillId="10" borderId="31" xfId="0" applyNumberFormat="1" applyFont="1" applyFill="1" applyBorder="1" applyAlignment="1">
      <alignment horizontal="left" vertical="center"/>
    </xf>
    <xf numFmtId="49" fontId="35" fillId="10" borderId="98" xfId="0" applyNumberFormat="1" applyFont="1" applyFill="1" applyBorder="1" applyAlignment="1">
      <alignment horizontal="left" vertical="center"/>
    </xf>
    <xf numFmtId="0" fontId="10" fillId="14" borderId="25" xfId="0" applyFont="1" applyFill="1" applyBorder="1" applyAlignment="1">
      <alignment horizontal="center" vertical="center"/>
    </xf>
    <xf numFmtId="0" fontId="10" fillId="14" borderId="0" xfId="0" applyFont="1" applyFill="1" applyBorder="1" applyAlignment="1">
      <alignment horizontal="center" vertical="center"/>
    </xf>
    <xf numFmtId="0" fontId="25" fillId="7" borderId="32" xfId="0" applyFont="1" applyFill="1" applyBorder="1">
      <alignment vertical="center"/>
    </xf>
    <xf numFmtId="0" fontId="25" fillId="7" borderId="33" xfId="0" applyFont="1" applyFill="1" applyBorder="1">
      <alignment vertical="center"/>
    </xf>
    <xf numFmtId="0" fontId="10" fillId="14" borderId="20"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21" xfId="0" applyFont="1" applyFill="1" applyBorder="1" applyAlignment="1">
      <alignment horizontal="center" vertical="center"/>
    </xf>
    <xf numFmtId="0" fontId="21" fillId="21" borderId="2" xfId="1" applyFont="1" applyFill="1" applyBorder="1" applyAlignment="1">
      <alignment horizontal="center" vertical="center"/>
    </xf>
    <xf numFmtId="0" fontId="21" fillId="21" borderId="14" xfId="1" applyFont="1" applyFill="1" applyBorder="1" applyAlignment="1">
      <alignment horizontal="center" vertical="center"/>
    </xf>
    <xf numFmtId="0" fontId="21" fillId="21" borderId="4" xfId="1" applyFont="1" applyFill="1" applyBorder="1" applyAlignment="1">
      <alignment horizontal="center" vertical="center"/>
    </xf>
    <xf numFmtId="0" fontId="50" fillId="7" borderId="0" xfId="0" applyFont="1" applyFill="1" applyAlignment="1">
      <alignment vertical="center" wrapText="1"/>
    </xf>
    <xf numFmtId="0" fontId="49" fillId="7" borderId="0" xfId="0" applyFont="1" applyFill="1">
      <alignment vertical="center"/>
    </xf>
    <xf numFmtId="1" fontId="72" fillId="7" borderId="29" xfId="0" applyNumberFormat="1" applyFont="1" applyFill="1" applyBorder="1" applyAlignment="1">
      <alignment horizontal="center" vertical="center"/>
    </xf>
    <xf numFmtId="1" fontId="72" fillId="7" borderId="31" xfId="0" applyNumberFormat="1" applyFont="1" applyFill="1" applyBorder="1" applyAlignment="1">
      <alignment horizontal="center" vertical="center"/>
    </xf>
    <xf numFmtId="0" fontId="49" fillId="7" borderId="0" xfId="0" applyFont="1" applyFill="1" applyBorder="1" applyAlignment="1">
      <alignment horizontal="left" vertical="center" wrapText="1"/>
    </xf>
    <xf numFmtId="195" fontId="73" fillId="0" borderId="140" xfId="0" applyNumberFormat="1" applyFont="1" applyFill="1" applyBorder="1" applyAlignment="1">
      <alignment horizontal="center" vertical="center"/>
    </xf>
    <xf numFmtId="195" fontId="73" fillId="0" borderId="2" xfId="0" applyNumberFormat="1" applyFont="1" applyFill="1" applyBorder="1" applyAlignment="1">
      <alignment horizontal="center" vertical="center"/>
    </xf>
    <xf numFmtId="195" fontId="73" fillId="0" borderId="133" xfId="0" applyNumberFormat="1" applyFont="1" applyFill="1" applyBorder="1" applyAlignment="1">
      <alignment horizontal="center" vertical="center"/>
    </xf>
    <xf numFmtId="195" fontId="73" fillId="0" borderId="76" xfId="0" applyNumberFormat="1" applyFont="1" applyFill="1" applyBorder="1" applyAlignment="1">
      <alignment horizontal="center" vertical="center"/>
    </xf>
    <xf numFmtId="195" fontId="73" fillId="0" borderId="53" xfId="0" applyNumberFormat="1" applyFont="1" applyFill="1" applyBorder="1" applyAlignment="1">
      <alignment horizontal="center" vertical="center"/>
    </xf>
    <xf numFmtId="195" fontId="73" fillId="0" borderId="77" xfId="0" applyNumberFormat="1" applyFont="1" applyFill="1" applyBorder="1" applyAlignment="1">
      <alignment horizontal="center" vertical="center"/>
    </xf>
    <xf numFmtId="195" fontId="73" fillId="0" borderId="6" xfId="0" applyNumberFormat="1" applyFont="1" applyFill="1" applyBorder="1" applyAlignment="1">
      <alignment horizontal="center" vertical="center"/>
    </xf>
    <xf numFmtId="180" fontId="73" fillId="0" borderId="2" xfId="0" applyNumberFormat="1" applyFont="1" applyFill="1" applyBorder="1" applyAlignment="1">
      <alignment horizontal="center" vertical="center"/>
    </xf>
    <xf numFmtId="14" fontId="73" fillId="0" borderId="2" xfId="0" applyNumberFormat="1" applyFont="1" applyFill="1" applyBorder="1" applyAlignment="1">
      <alignment horizontal="center" vertical="center"/>
    </xf>
    <xf numFmtId="179" fontId="73" fillId="7" borderId="2" xfId="0" applyNumberFormat="1" applyFont="1" applyFill="1" applyBorder="1" applyAlignment="1">
      <alignment horizontal="center" vertical="center"/>
    </xf>
    <xf numFmtId="14" fontId="73" fillId="0" borderId="140" xfId="0" applyNumberFormat="1" applyFont="1" applyFill="1" applyBorder="1" applyAlignment="1">
      <alignment horizontal="center" vertical="center"/>
    </xf>
    <xf numFmtId="14" fontId="73" fillId="0" borderId="133" xfId="0" applyNumberFormat="1" applyFont="1" applyFill="1" applyBorder="1" applyAlignment="1">
      <alignment horizontal="center" vertical="center"/>
    </xf>
    <xf numFmtId="180" fontId="73" fillId="0" borderId="140" xfId="0" applyNumberFormat="1" applyFont="1" applyFill="1" applyBorder="1" applyAlignment="1">
      <alignment horizontal="center" vertical="center"/>
    </xf>
    <xf numFmtId="180" fontId="73" fillId="0" borderId="133" xfId="0" applyNumberFormat="1" applyFont="1" applyFill="1" applyBorder="1" applyAlignment="1">
      <alignment horizontal="center" vertical="center"/>
    </xf>
    <xf numFmtId="0" fontId="46" fillId="7" borderId="0" xfId="0" applyFont="1" applyFill="1" applyBorder="1" applyAlignment="1">
      <alignment horizontal="center" vertical="center"/>
    </xf>
    <xf numFmtId="0" fontId="19" fillId="7" borderId="0" xfId="0" applyFont="1" applyFill="1" applyBorder="1" applyAlignment="1">
      <alignment horizontal="center" vertical="center"/>
    </xf>
    <xf numFmtId="183" fontId="73" fillId="7" borderId="0" xfId="0" applyNumberFormat="1" applyFont="1" applyFill="1" applyBorder="1" applyAlignment="1">
      <alignment horizontal="left" vertical="center"/>
    </xf>
    <xf numFmtId="0" fontId="48" fillId="7" borderId="0" xfId="0" applyFont="1" applyFill="1">
      <alignment vertical="center"/>
    </xf>
    <xf numFmtId="0" fontId="48" fillId="7" borderId="0" xfId="0" applyFont="1" applyFill="1" applyBorder="1">
      <alignment vertical="center"/>
    </xf>
    <xf numFmtId="0" fontId="50" fillId="7" borderId="17" xfId="0" applyFont="1" applyFill="1" applyBorder="1" applyAlignment="1">
      <alignment horizontal="left" vertical="center"/>
    </xf>
    <xf numFmtId="0" fontId="50" fillId="7" borderId="0" xfId="0" applyFont="1" applyFill="1" applyBorder="1" applyAlignment="1">
      <alignment horizontal="left" vertical="center"/>
    </xf>
    <xf numFmtId="0" fontId="72" fillId="7" borderId="0" xfId="0" applyFont="1" applyFill="1" applyBorder="1" applyAlignment="1">
      <alignment horizontal="center" vertical="center" wrapText="1"/>
    </xf>
    <xf numFmtId="0" fontId="72" fillId="7" borderId="25" xfId="0" applyFont="1" applyFill="1" applyBorder="1" applyAlignment="1"/>
    <xf numFmtId="0" fontId="72" fillId="7" borderId="17" xfId="0" applyFont="1" applyFill="1" applyBorder="1" applyAlignment="1">
      <alignment horizontal="left" vertical="center"/>
    </xf>
    <xf numFmtId="0" fontId="72" fillId="7" borderId="0" xfId="0" applyFont="1" applyFill="1" applyBorder="1" applyAlignment="1">
      <alignment horizontal="left" vertical="center"/>
    </xf>
    <xf numFmtId="179" fontId="73" fillId="7" borderId="73" xfId="0" applyNumberFormat="1" applyFont="1" applyFill="1" applyBorder="1" applyAlignment="1">
      <alignment horizontal="center" vertical="center"/>
    </xf>
    <xf numFmtId="179" fontId="73" fillId="7" borderId="74" xfId="0" applyNumberFormat="1" applyFont="1" applyFill="1" applyBorder="1" applyAlignment="1">
      <alignment horizontal="center" vertical="center"/>
    </xf>
    <xf numFmtId="179" fontId="73" fillId="7" borderId="75" xfId="0" applyNumberFormat="1" applyFont="1" applyFill="1" applyBorder="1" applyAlignment="1">
      <alignment horizontal="center" vertical="center"/>
    </xf>
    <xf numFmtId="1" fontId="72" fillId="7" borderId="20" xfId="0" applyNumberFormat="1" applyFont="1" applyFill="1" applyBorder="1" applyAlignment="1">
      <alignment horizontal="center" vertical="center"/>
    </xf>
    <xf numFmtId="1" fontId="72" fillId="7" borderId="21" xfId="0" applyNumberFormat="1" applyFont="1" applyFill="1" applyBorder="1" applyAlignment="1">
      <alignment horizontal="center" vertical="center"/>
    </xf>
    <xf numFmtId="1" fontId="72" fillId="7" borderId="22" xfId="0" applyNumberFormat="1" applyFont="1" applyFill="1" applyBorder="1" applyAlignment="1">
      <alignment horizontal="center" vertical="center"/>
    </xf>
    <xf numFmtId="1" fontId="72" fillId="7" borderId="23" xfId="0" applyNumberFormat="1" applyFont="1" applyFill="1" applyBorder="1" applyAlignment="1">
      <alignment horizontal="center" vertical="center"/>
    </xf>
    <xf numFmtId="0" fontId="73" fillId="7" borderId="0" xfId="0" applyFont="1" applyFill="1" applyBorder="1" applyAlignment="1">
      <alignment horizontal="left" vertical="center" wrapText="1"/>
    </xf>
    <xf numFmtId="0" fontId="73" fillId="7" borderId="15" xfId="0" applyFont="1" applyFill="1" applyBorder="1" applyAlignment="1">
      <alignment horizontal="left" vertical="top" wrapText="1"/>
    </xf>
    <xf numFmtId="0" fontId="73" fillId="7" borderId="18" xfId="0" applyFont="1" applyFill="1" applyBorder="1" applyAlignment="1">
      <alignment horizontal="left" vertical="top" wrapText="1"/>
    </xf>
    <xf numFmtId="0" fontId="73" fillId="7" borderId="11" xfId="0" applyFont="1" applyFill="1" applyBorder="1" applyAlignment="1">
      <alignment horizontal="left" vertical="top" wrapText="1"/>
    </xf>
    <xf numFmtId="0" fontId="73" fillId="7" borderId="17" xfId="0" applyFont="1" applyFill="1" applyBorder="1" applyAlignment="1">
      <alignment horizontal="left" vertical="top" wrapText="1"/>
    </xf>
    <xf numFmtId="0" fontId="73" fillId="7" borderId="0" xfId="0" applyFont="1" applyFill="1" applyBorder="1" applyAlignment="1">
      <alignment horizontal="left" vertical="top" wrapText="1"/>
    </xf>
    <xf numFmtId="0" fontId="73" fillId="7" borderId="5" xfId="0" applyFont="1" applyFill="1" applyBorder="1" applyAlignment="1">
      <alignment horizontal="left" vertical="top" wrapText="1"/>
    </xf>
    <xf numFmtId="0" fontId="73" fillId="7" borderId="7" xfId="0" applyFont="1" applyFill="1" applyBorder="1" applyAlignment="1">
      <alignment horizontal="left" vertical="top" wrapText="1"/>
    </xf>
    <xf numFmtId="0" fontId="73" fillId="7" borderId="16" xfId="0" applyFont="1" applyFill="1" applyBorder="1" applyAlignment="1">
      <alignment horizontal="left" vertical="top" wrapText="1"/>
    </xf>
    <xf numFmtId="0" fontId="73" fillId="7" borderId="8" xfId="0" applyFont="1" applyFill="1" applyBorder="1" applyAlignment="1">
      <alignment horizontal="left" vertical="top" wrapText="1"/>
    </xf>
    <xf numFmtId="184" fontId="73" fillId="7" borderId="0" xfId="0" applyNumberFormat="1" applyFont="1" applyFill="1" applyBorder="1" applyAlignment="1">
      <alignment horizontal="left" vertical="center"/>
    </xf>
    <xf numFmtId="0" fontId="73" fillId="7" borderId="0" xfId="0" applyFont="1" applyFill="1" applyBorder="1" applyAlignment="1">
      <alignment horizontal="center" vertical="center" wrapText="1"/>
    </xf>
    <xf numFmtId="182" fontId="72" fillId="7" borderId="13" xfId="0" applyNumberFormat="1" applyFont="1" applyFill="1" applyBorder="1" applyAlignment="1">
      <alignment horizontal="center" vertical="center"/>
    </xf>
    <xf numFmtId="182" fontId="72" fillId="7" borderId="12" xfId="0" applyNumberFormat="1" applyFont="1" applyFill="1" applyBorder="1" applyAlignment="1">
      <alignment horizontal="center" vertical="center"/>
    </xf>
    <xf numFmtId="182" fontId="72" fillId="7" borderId="6" xfId="0" applyNumberFormat="1" applyFont="1" applyFill="1" applyBorder="1" applyAlignment="1">
      <alignment horizontal="center" vertical="center"/>
    </xf>
    <xf numFmtId="179" fontId="73" fillId="7" borderId="6" xfId="0" applyNumberFormat="1" applyFont="1" applyFill="1" applyBorder="1" applyAlignment="1">
      <alignment horizontal="center" vertical="center" wrapText="1"/>
    </xf>
    <xf numFmtId="179" fontId="73" fillId="7" borderId="2" xfId="0" applyNumberFormat="1" applyFont="1" applyFill="1" applyBorder="1" applyAlignment="1">
      <alignment horizontal="center" vertical="center" wrapText="1"/>
    </xf>
    <xf numFmtId="177" fontId="73" fillId="7" borderId="0" xfId="0" applyNumberFormat="1" applyFont="1" applyFill="1" applyBorder="1" applyAlignment="1">
      <alignment horizontal="center" vertical="center"/>
    </xf>
    <xf numFmtId="181" fontId="73" fillId="7" borderId="16" xfId="0" applyNumberFormat="1" applyFont="1" applyFill="1" applyBorder="1" applyAlignment="1">
      <alignment horizontal="center" vertical="center"/>
    </xf>
    <xf numFmtId="14" fontId="73" fillId="0" borderId="6" xfId="0" applyNumberFormat="1" applyFont="1" applyFill="1" applyBorder="1" applyAlignment="1">
      <alignment horizontal="center" vertical="center"/>
    </xf>
    <xf numFmtId="180" fontId="73" fillId="0" borderId="6" xfId="0" applyNumberFormat="1" applyFont="1" applyFill="1" applyBorder="1" applyAlignment="1">
      <alignment horizontal="center" vertical="center"/>
    </xf>
    <xf numFmtId="0" fontId="83" fillId="7" borderId="15" xfId="0" applyFont="1" applyFill="1" applyBorder="1" applyAlignment="1">
      <alignment horizontal="center" vertical="center"/>
    </xf>
    <xf numFmtId="0" fontId="83" fillId="7" borderId="18" xfId="0" applyFont="1" applyFill="1" applyBorder="1" applyAlignment="1">
      <alignment horizontal="center" vertical="center"/>
    </xf>
    <xf numFmtId="0" fontId="83" fillId="7" borderId="11" xfId="0" applyFont="1" applyFill="1" applyBorder="1" applyAlignment="1">
      <alignment horizontal="center" vertical="center"/>
    </xf>
    <xf numFmtId="0" fontId="83" fillId="7" borderId="17" xfId="0" applyFont="1" applyFill="1" applyBorder="1" applyAlignment="1">
      <alignment horizontal="center" vertical="center"/>
    </xf>
    <xf numFmtId="0" fontId="83" fillId="7" borderId="0" xfId="0" applyFont="1" applyFill="1" applyBorder="1" applyAlignment="1">
      <alignment horizontal="center" vertical="center"/>
    </xf>
    <xf numFmtId="0" fontId="83" fillId="7" borderId="5" xfId="0" applyFont="1" applyFill="1" applyBorder="1" applyAlignment="1">
      <alignment horizontal="center" vertical="center"/>
    </xf>
    <xf numFmtId="0" fontId="83" fillId="7" borderId="7" xfId="0" applyFont="1" applyFill="1" applyBorder="1" applyAlignment="1">
      <alignment horizontal="center" vertical="center"/>
    </xf>
    <xf numFmtId="0" fontId="83" fillId="7" borderId="16" xfId="0" applyFont="1" applyFill="1" applyBorder="1" applyAlignment="1">
      <alignment horizontal="center" vertical="center"/>
    </xf>
    <xf numFmtId="0" fontId="83" fillId="7" borderId="8" xfId="0" applyFont="1" applyFill="1" applyBorder="1" applyAlignment="1">
      <alignment horizontal="center" vertical="center"/>
    </xf>
    <xf numFmtId="177" fontId="73" fillId="7" borderId="0" xfId="0" applyNumberFormat="1" applyFont="1" applyFill="1" applyBorder="1" applyAlignment="1">
      <alignment horizontal="left" vertical="top" wrapText="1"/>
    </xf>
    <xf numFmtId="192" fontId="73" fillId="7" borderId="0" xfId="0" applyNumberFormat="1" applyFont="1" applyFill="1" applyBorder="1" applyAlignment="1">
      <alignment horizontal="left" vertical="center"/>
    </xf>
    <xf numFmtId="179" fontId="73" fillId="7" borderId="0" xfId="0" applyNumberFormat="1" applyFont="1" applyFill="1" applyBorder="1" applyAlignment="1">
      <alignment horizontal="left" vertical="center"/>
    </xf>
    <xf numFmtId="189" fontId="73" fillId="7" borderId="0" xfId="0" applyNumberFormat="1" applyFont="1" applyFill="1" applyBorder="1" applyAlignment="1">
      <alignment horizontal="left" vertical="center"/>
    </xf>
    <xf numFmtId="190" fontId="73" fillId="7" borderId="0" xfId="0" applyNumberFormat="1" applyFont="1" applyFill="1" applyBorder="1" applyAlignment="1">
      <alignment horizontal="left" vertical="center"/>
    </xf>
    <xf numFmtId="191" fontId="73" fillId="7" borderId="0" xfId="0" applyNumberFormat="1" applyFont="1" applyFill="1" applyBorder="1" applyAlignment="1">
      <alignment horizontal="left" vertical="center"/>
    </xf>
    <xf numFmtId="0" fontId="63" fillId="5" borderId="142" xfId="0" applyFont="1" applyFill="1" applyBorder="1" applyAlignment="1">
      <alignment horizontal="center" vertical="center"/>
    </xf>
    <xf numFmtId="0" fontId="69" fillId="5" borderId="14" xfId="0" applyFont="1" applyFill="1" applyBorder="1" applyAlignment="1">
      <alignment horizontal="center" vertical="center" textRotation="255" wrapText="1"/>
    </xf>
    <xf numFmtId="0" fontId="69" fillId="5" borderId="3" xfId="0" applyFont="1" applyFill="1" applyBorder="1" applyAlignment="1">
      <alignment horizontal="center" vertical="center" textRotation="255" wrapText="1"/>
    </xf>
    <xf numFmtId="0" fontId="69" fillId="5" borderId="4" xfId="0" applyFont="1" applyFill="1" applyBorder="1" applyAlignment="1">
      <alignment horizontal="center" vertical="center" textRotation="255" wrapText="1"/>
    </xf>
    <xf numFmtId="0" fontId="32" fillId="9" borderId="0" xfId="0" applyFont="1" applyFill="1" applyBorder="1" applyAlignment="1">
      <alignment horizontal="center" vertical="center"/>
    </xf>
    <xf numFmtId="0" fontId="44" fillId="5" borderId="2" xfId="0" applyFont="1" applyFill="1" applyBorder="1" applyAlignment="1">
      <alignment vertical="center" textRotation="255"/>
    </xf>
    <xf numFmtId="0" fontId="33" fillId="9" borderId="0" xfId="0" applyFont="1" applyFill="1">
      <alignment vertical="center"/>
    </xf>
    <xf numFmtId="1" fontId="81" fillId="7" borderId="2" xfId="0" applyNumberFormat="1" applyFont="1" applyFill="1" applyBorder="1" applyAlignment="1">
      <alignment horizontal="left" vertical="center" wrapText="1"/>
    </xf>
    <xf numFmtId="0" fontId="81" fillId="7" borderId="2" xfId="0" applyFont="1" applyFill="1" applyBorder="1" applyAlignment="1">
      <alignment horizontal="left" vertical="center" wrapText="1"/>
    </xf>
    <xf numFmtId="0" fontId="61" fillId="7" borderId="0" xfId="0" applyFont="1" applyFill="1" applyBorder="1" applyAlignment="1">
      <alignment horizontal="center" vertical="center"/>
    </xf>
    <xf numFmtId="0" fontId="61" fillId="7" borderId="0" xfId="0" applyFont="1" applyFill="1" applyBorder="1" applyAlignment="1">
      <alignment horizontal="center" vertical="center" wrapText="1"/>
    </xf>
    <xf numFmtId="0" fontId="44" fillId="5" borderId="2" xfId="0" applyFont="1" applyFill="1" applyBorder="1" applyAlignment="1">
      <alignment vertical="center" textRotation="255" wrapText="1"/>
    </xf>
    <xf numFmtId="0" fontId="69" fillId="5" borderId="14" xfId="0" applyFont="1" applyFill="1" applyBorder="1" applyAlignment="1">
      <alignment horizontal="center" vertical="center" textRotation="255"/>
    </xf>
    <xf numFmtId="0" fontId="69" fillId="5" borderId="3" xfId="0" applyFont="1" applyFill="1" applyBorder="1" applyAlignment="1">
      <alignment horizontal="center" vertical="center" textRotation="255"/>
    </xf>
    <xf numFmtId="0" fontId="69" fillId="5" borderId="4" xfId="0" applyFont="1" applyFill="1" applyBorder="1" applyAlignment="1">
      <alignment horizontal="center" vertical="center" textRotation="255"/>
    </xf>
    <xf numFmtId="0" fontId="32" fillId="12" borderId="142" xfId="0" applyFont="1" applyFill="1" applyBorder="1" applyAlignment="1">
      <alignment horizontal="center" vertical="center"/>
    </xf>
    <xf numFmtId="1" fontId="62" fillId="5" borderId="142" xfId="0" applyNumberFormat="1" applyFont="1" applyFill="1" applyBorder="1" applyAlignment="1">
      <alignment horizontal="center" vertical="center"/>
    </xf>
    <xf numFmtId="0" fontId="80" fillId="0" borderId="0" xfId="0" applyFont="1" applyBorder="1" applyAlignment="1">
      <alignment horizontal="center" vertical="center"/>
    </xf>
    <xf numFmtId="0" fontId="51" fillId="4" borderId="0" xfId="0" applyFont="1" applyFill="1" applyBorder="1" applyAlignment="1">
      <alignment horizontal="center" vertical="center"/>
    </xf>
    <xf numFmtId="0" fontId="33" fillId="9" borderId="13" xfId="0" applyFont="1" applyFill="1" applyBorder="1" applyAlignment="1">
      <alignment horizontal="center" vertical="center"/>
    </xf>
    <xf numFmtId="0" fontId="33" fillId="9" borderId="12" xfId="0" applyFont="1" applyFill="1" applyBorder="1" applyAlignment="1">
      <alignment horizontal="center" vertical="center"/>
    </xf>
    <xf numFmtId="0" fontId="33" fillId="9" borderId="6" xfId="0" applyFont="1" applyFill="1" applyBorder="1" applyAlignment="1">
      <alignment horizontal="center" vertical="center"/>
    </xf>
    <xf numFmtId="0" fontId="68" fillId="7" borderId="138" xfId="0" applyFont="1" applyFill="1" applyBorder="1" applyAlignment="1">
      <alignment horizontal="center" vertical="center"/>
    </xf>
    <xf numFmtId="0" fontId="68" fillId="7" borderId="139" xfId="0" applyFont="1" applyFill="1" applyBorder="1" applyAlignment="1">
      <alignment horizontal="center" vertical="center"/>
    </xf>
    <xf numFmtId="184" fontId="57" fillId="7" borderId="0" xfId="0" applyNumberFormat="1" applyFont="1" applyFill="1" applyAlignment="1">
      <alignment horizontal="center" vertical="center"/>
    </xf>
    <xf numFmtId="0" fontId="70" fillId="7" borderId="0" xfId="0" applyFont="1" applyFill="1" applyBorder="1" applyAlignment="1">
      <alignment horizontal="center" vertical="top" wrapText="1"/>
    </xf>
    <xf numFmtId="0" fontId="70" fillId="7" borderId="0" xfId="0" applyFont="1" applyFill="1" applyBorder="1" applyAlignment="1">
      <alignment horizontal="center" vertical="top"/>
    </xf>
    <xf numFmtId="178" fontId="46" fillId="5" borderId="20" xfId="0" applyNumberFormat="1" applyFont="1" applyFill="1" applyBorder="1" applyAlignment="1">
      <alignment horizontal="center" vertical="center"/>
    </xf>
    <xf numFmtId="178" fontId="46" fillId="5" borderId="24" xfId="0" applyNumberFormat="1" applyFont="1" applyFill="1" applyBorder="1" applyAlignment="1">
      <alignment horizontal="center" vertical="center"/>
    </xf>
    <xf numFmtId="178" fontId="46" fillId="5" borderId="21" xfId="0" applyNumberFormat="1" applyFont="1" applyFill="1" applyBorder="1" applyAlignment="1">
      <alignment horizontal="center" vertical="center"/>
    </xf>
    <xf numFmtId="178" fontId="46" fillId="5" borderId="25" xfId="0" applyNumberFormat="1" applyFont="1" applyFill="1" applyBorder="1" applyAlignment="1">
      <alignment horizontal="center" vertical="center"/>
    </xf>
    <xf numFmtId="178" fontId="46" fillId="5" borderId="0" xfId="0" applyNumberFormat="1" applyFont="1" applyFill="1" applyBorder="1" applyAlignment="1">
      <alignment horizontal="center" vertical="center"/>
    </xf>
    <xf numFmtId="178" fontId="46" fillId="5" borderId="26" xfId="0" applyNumberFormat="1" applyFont="1" applyFill="1" applyBorder="1" applyAlignment="1">
      <alignment horizontal="center" vertical="center"/>
    </xf>
    <xf numFmtId="178" fontId="46" fillId="5" borderId="22" xfId="0" applyNumberFormat="1" applyFont="1" applyFill="1" applyBorder="1" applyAlignment="1">
      <alignment horizontal="center" vertical="center"/>
    </xf>
    <xf numFmtId="178" fontId="46" fillId="5" borderId="27" xfId="0" applyNumberFormat="1" applyFont="1" applyFill="1" applyBorder="1" applyAlignment="1">
      <alignment horizontal="center" vertical="center"/>
    </xf>
    <xf numFmtId="178" fontId="46" fillId="5" borderId="23" xfId="0" applyNumberFormat="1" applyFont="1" applyFill="1" applyBorder="1" applyAlignment="1">
      <alignment horizontal="center" vertical="center"/>
    </xf>
    <xf numFmtId="0" fontId="44" fillId="7" borderId="25" xfId="0" applyFont="1" applyFill="1" applyBorder="1" applyAlignment="1">
      <alignment horizontal="left"/>
    </xf>
    <xf numFmtId="0" fontId="44" fillId="7" borderId="0" xfId="0" applyFont="1" applyFill="1" applyBorder="1" applyAlignment="1">
      <alignment horizontal="left"/>
    </xf>
    <xf numFmtId="0" fontId="33" fillId="9" borderId="0" xfId="0" applyFont="1" applyFill="1" applyBorder="1" applyAlignment="1">
      <alignment horizontal="left" vertical="center"/>
    </xf>
    <xf numFmtId="0" fontId="42" fillId="9" borderId="0" xfId="0" applyFont="1" applyFill="1" applyBorder="1" applyAlignment="1">
      <alignment horizontal="center" vertical="center"/>
    </xf>
    <xf numFmtId="178" fontId="46" fillId="20" borderId="20" xfId="0" applyNumberFormat="1" applyFont="1" applyFill="1" applyBorder="1" applyAlignment="1">
      <alignment horizontal="center" vertical="center"/>
    </xf>
    <xf numFmtId="178" fontId="46" fillId="20" borderId="24" xfId="0" applyNumberFormat="1" applyFont="1" applyFill="1" applyBorder="1" applyAlignment="1">
      <alignment horizontal="center" vertical="center"/>
    </xf>
    <xf numFmtId="178" fontId="46" fillId="20" borderId="21" xfId="0" applyNumberFormat="1" applyFont="1" applyFill="1" applyBorder="1" applyAlignment="1">
      <alignment horizontal="center" vertical="center"/>
    </xf>
    <xf numFmtId="178" fontId="46" fillId="20" borderId="22" xfId="0" applyNumberFormat="1" applyFont="1" applyFill="1" applyBorder="1" applyAlignment="1">
      <alignment horizontal="center" vertical="center"/>
    </xf>
    <xf numFmtId="178" fontId="46" fillId="20" borderId="27" xfId="0" applyNumberFormat="1" applyFont="1" applyFill="1" applyBorder="1" applyAlignment="1">
      <alignment horizontal="center" vertical="center"/>
    </xf>
    <xf numFmtId="178" fontId="46" fillId="20" borderId="23" xfId="0" applyNumberFormat="1" applyFont="1" applyFill="1" applyBorder="1" applyAlignment="1">
      <alignment horizontal="center" vertical="center"/>
    </xf>
    <xf numFmtId="0" fontId="51" fillId="4" borderId="141" xfId="0" applyFont="1" applyFill="1" applyBorder="1" applyAlignment="1">
      <alignment horizontal="center" vertical="center"/>
    </xf>
    <xf numFmtId="0" fontId="48" fillId="7" borderId="0" xfId="0" applyFont="1" applyFill="1" applyBorder="1" applyAlignment="1">
      <alignment horizontal="left" vertical="center"/>
    </xf>
    <xf numFmtId="0" fontId="42" fillId="9" borderId="0" xfId="0" applyFont="1" applyFill="1" applyBorder="1" applyAlignment="1">
      <alignment horizontal="center" vertical="center" wrapText="1"/>
    </xf>
    <xf numFmtId="0" fontId="42" fillId="19" borderId="0" xfId="0" applyFont="1" applyFill="1" applyBorder="1" applyAlignment="1">
      <alignment horizontal="center" vertical="center" wrapText="1"/>
    </xf>
    <xf numFmtId="0" fontId="55" fillId="9" borderId="0" xfId="0" applyFont="1" applyFill="1" applyBorder="1" applyAlignment="1">
      <alignment horizontal="center" vertical="center" textRotation="255"/>
    </xf>
    <xf numFmtId="0" fontId="31" fillId="7" borderId="0" xfId="0" applyFont="1" applyFill="1" applyBorder="1" applyAlignment="1">
      <alignment vertical="center" wrapText="1"/>
    </xf>
    <xf numFmtId="0" fontId="55" fillId="14" borderId="2" xfId="0" applyFont="1" applyFill="1" applyBorder="1" applyAlignment="1">
      <alignment horizontal="center" vertical="center" textRotation="255"/>
    </xf>
    <xf numFmtId="0" fontId="73" fillId="7" borderId="15" xfId="0" applyFont="1" applyFill="1" applyBorder="1" applyAlignment="1">
      <alignment horizontal="left" vertical="center" wrapText="1"/>
    </xf>
    <xf numFmtId="0" fontId="73" fillId="7" borderId="18" xfId="0" applyFont="1" applyFill="1" applyBorder="1" applyAlignment="1">
      <alignment horizontal="left" vertical="center" wrapText="1"/>
    </xf>
    <xf numFmtId="0" fontId="73" fillId="7" borderId="11" xfId="0" applyFont="1" applyFill="1" applyBorder="1" applyAlignment="1">
      <alignment horizontal="left" vertical="center" wrapText="1"/>
    </xf>
    <xf numFmtId="0" fontId="73" fillId="7" borderId="17" xfId="0" applyFont="1" applyFill="1" applyBorder="1" applyAlignment="1">
      <alignment horizontal="left" vertical="center" wrapText="1"/>
    </xf>
    <xf numFmtId="0" fontId="73" fillId="7" borderId="5" xfId="0" applyFont="1" applyFill="1" applyBorder="1" applyAlignment="1">
      <alignment horizontal="left" vertical="center" wrapText="1"/>
    </xf>
    <xf numFmtId="0" fontId="73" fillId="7" borderId="7" xfId="0" applyFont="1" applyFill="1" applyBorder="1" applyAlignment="1">
      <alignment horizontal="left" vertical="center" wrapText="1"/>
    </xf>
    <xf numFmtId="0" fontId="73" fillId="7" borderId="16" xfId="0" applyFont="1" applyFill="1" applyBorder="1" applyAlignment="1">
      <alignment horizontal="left" vertical="center" wrapText="1"/>
    </xf>
    <xf numFmtId="0" fontId="73" fillId="7" borderId="8" xfId="0" applyFont="1" applyFill="1" applyBorder="1" applyAlignment="1">
      <alignment horizontal="left" vertical="center" wrapText="1"/>
    </xf>
    <xf numFmtId="0" fontId="42" fillId="2" borderId="0" xfId="0" applyFont="1" applyFill="1" applyBorder="1" applyAlignment="1">
      <alignment horizontal="left" vertical="center"/>
    </xf>
    <xf numFmtId="0" fontId="46" fillId="0" borderId="0" xfId="0" applyFont="1" applyBorder="1" applyAlignment="1">
      <alignment horizontal="center" vertical="center"/>
    </xf>
    <xf numFmtId="0" fontId="41" fillId="7" borderId="0" xfId="0" applyFont="1" applyFill="1" applyBorder="1" applyAlignment="1">
      <alignment horizontal="center" vertical="center"/>
    </xf>
    <xf numFmtId="1" fontId="72" fillId="5" borderId="20" xfId="0" applyNumberFormat="1" applyFont="1" applyFill="1" applyBorder="1" applyAlignment="1">
      <alignment horizontal="center" vertical="center"/>
    </xf>
    <xf numFmtId="1" fontId="72" fillId="5" borderId="24" xfId="0" applyNumberFormat="1" applyFont="1" applyFill="1" applyBorder="1" applyAlignment="1">
      <alignment horizontal="center" vertical="center"/>
    </xf>
    <xf numFmtId="1" fontId="72" fillId="5" borderId="21" xfId="0" applyNumberFormat="1" applyFont="1" applyFill="1" applyBorder="1" applyAlignment="1">
      <alignment horizontal="center" vertical="center"/>
    </xf>
    <xf numFmtId="1" fontId="72" fillId="5" borderId="22" xfId="0" applyNumberFormat="1" applyFont="1" applyFill="1" applyBorder="1" applyAlignment="1">
      <alignment horizontal="center" vertical="center"/>
    </xf>
    <xf numFmtId="1" fontId="72" fillId="5" borderId="27" xfId="0" applyNumberFormat="1" applyFont="1" applyFill="1" applyBorder="1" applyAlignment="1">
      <alignment horizontal="center" vertical="center"/>
    </xf>
    <xf numFmtId="1" fontId="72" fillId="5" borderId="23" xfId="0" applyNumberFormat="1" applyFont="1" applyFill="1" applyBorder="1" applyAlignment="1">
      <alignment horizontal="center" vertical="center"/>
    </xf>
    <xf numFmtId="0" fontId="41" fillId="0" borderId="25" xfId="0" applyFont="1" applyFill="1" applyBorder="1" applyAlignment="1">
      <alignment horizontal="left" vertical="center"/>
    </xf>
    <xf numFmtId="0" fontId="41" fillId="0" borderId="0" xfId="0" applyFont="1" applyFill="1" applyBorder="1" applyAlignment="1">
      <alignment horizontal="left" vertical="center"/>
    </xf>
    <xf numFmtId="1" fontId="72" fillId="7" borderId="0" xfId="0" applyNumberFormat="1" applyFont="1" applyFill="1" applyBorder="1" applyAlignment="1">
      <alignment horizontal="center" vertical="center"/>
    </xf>
    <xf numFmtId="0" fontId="41" fillId="7" borderId="0" xfId="0" applyFont="1" applyFill="1" applyBorder="1" applyAlignment="1">
      <alignment horizontal="left" vertical="center"/>
    </xf>
    <xf numFmtId="0" fontId="49" fillId="7" borderId="0" xfId="0" applyFont="1" applyFill="1" applyBorder="1" applyAlignment="1">
      <alignment horizontal="center" vertical="center"/>
    </xf>
    <xf numFmtId="0" fontId="49" fillId="7" borderId="0" xfId="0" applyFont="1" applyFill="1" applyBorder="1" applyAlignment="1">
      <alignment horizontal="left" vertical="center"/>
    </xf>
    <xf numFmtId="49" fontId="0" fillId="0" borderId="0" xfId="0" applyNumberFormat="1" applyFill="1" applyBorder="1" applyAlignment="1">
      <alignment horizontal="center" vertical="center" wrapText="1"/>
    </xf>
    <xf numFmtId="0" fontId="0" fillId="23" borderId="2" xfId="0" applyFill="1" applyBorder="1" applyAlignment="1">
      <alignment horizontal="center" vertical="center" wrapText="1"/>
    </xf>
    <xf numFmtId="0" fontId="0" fillId="23" borderId="14" xfId="0" applyFill="1" applyBorder="1" applyAlignment="1">
      <alignment horizontal="center" vertical="center" wrapText="1"/>
    </xf>
    <xf numFmtId="0" fontId="0" fillId="5" borderId="45" xfId="0" applyFill="1" applyBorder="1" applyAlignment="1">
      <alignment horizontal="center" vertical="top" textRotation="255" wrapText="1"/>
    </xf>
    <xf numFmtId="0" fontId="0" fillId="5" borderId="48" xfId="0" applyFill="1" applyBorder="1" applyAlignment="1">
      <alignment horizontal="center" vertical="top" textRotation="255" wrapText="1"/>
    </xf>
    <xf numFmtId="0" fontId="0" fillId="5" borderId="44"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5" borderId="2" xfId="0" applyFill="1" applyBorder="1" applyAlignment="1">
      <alignment horizontal="center" vertical="center" wrapText="1"/>
    </xf>
    <xf numFmtId="0" fontId="60" fillId="5" borderId="45" xfId="0" applyFont="1" applyFill="1" applyBorder="1" applyAlignment="1">
      <alignment horizontal="center" vertical="top" textRotation="255" wrapText="1"/>
    </xf>
    <xf numFmtId="0" fontId="60" fillId="5" borderId="48" xfId="0" applyFont="1" applyFill="1" applyBorder="1" applyAlignment="1">
      <alignment horizontal="center" vertical="top" textRotation="255" wrapText="1"/>
    </xf>
    <xf numFmtId="0" fontId="60" fillId="5" borderId="44" xfId="0" applyFont="1" applyFill="1" applyBorder="1" applyAlignment="1">
      <alignment horizontal="center" vertical="top" textRotation="255" wrapText="1"/>
    </xf>
    <xf numFmtId="0" fontId="60" fillId="5" borderId="47" xfId="0" applyFont="1" applyFill="1" applyBorder="1" applyAlignment="1">
      <alignment horizontal="center" vertical="top" textRotation="255" wrapText="1"/>
    </xf>
    <xf numFmtId="9" fontId="60" fillId="5" borderId="45" xfId="0" applyNumberFormat="1" applyFont="1" applyFill="1" applyBorder="1" applyAlignment="1">
      <alignment horizontal="center" vertical="top" textRotation="255" wrapText="1"/>
    </xf>
    <xf numFmtId="9" fontId="60" fillId="5" borderId="48" xfId="0" applyNumberFormat="1" applyFont="1" applyFill="1" applyBorder="1" applyAlignment="1">
      <alignment horizontal="center" vertical="top" textRotation="255" wrapText="1"/>
    </xf>
    <xf numFmtId="9" fontId="60" fillId="5" borderId="46" xfId="0" applyNumberFormat="1" applyFont="1" applyFill="1" applyBorder="1" applyAlignment="1">
      <alignment horizontal="center" vertical="top" textRotation="255" wrapText="1"/>
    </xf>
    <xf numFmtId="9" fontId="60" fillId="5" borderId="49" xfId="0" applyNumberFormat="1" applyFont="1" applyFill="1" applyBorder="1" applyAlignment="1">
      <alignment horizontal="center" vertical="top" textRotation="255" wrapText="1"/>
    </xf>
    <xf numFmtId="9" fontId="60" fillId="5" borderId="44" xfId="0" applyNumberFormat="1" applyFont="1" applyFill="1" applyBorder="1" applyAlignment="1">
      <alignment horizontal="center" vertical="top" textRotation="255" wrapText="1"/>
    </xf>
    <xf numFmtId="9" fontId="60" fillId="5" borderId="47" xfId="0" applyNumberFormat="1" applyFont="1" applyFill="1" applyBorder="1" applyAlignment="1">
      <alignment horizontal="center" vertical="top" textRotation="255" wrapText="1"/>
    </xf>
    <xf numFmtId="0" fontId="60" fillId="5" borderId="46" xfId="0" applyFont="1" applyFill="1" applyBorder="1" applyAlignment="1">
      <alignment horizontal="center" vertical="top" textRotation="255" wrapText="1"/>
    </xf>
    <xf numFmtId="0" fontId="60" fillId="5" borderId="49" xfId="0" applyFont="1" applyFill="1" applyBorder="1" applyAlignment="1">
      <alignment horizontal="center" vertical="top" textRotation="255" wrapText="1"/>
    </xf>
    <xf numFmtId="0" fontId="37" fillId="5" borderId="105" xfId="0" applyFont="1" applyFill="1" applyBorder="1" applyAlignment="1">
      <alignment horizontal="center" vertical="top" textRotation="255" wrapText="1"/>
    </xf>
    <xf numFmtId="0" fontId="37" fillId="5" borderId="107" xfId="0" applyFont="1" applyFill="1" applyBorder="1" applyAlignment="1">
      <alignment horizontal="center" vertical="top" textRotation="255" wrapText="1"/>
    </xf>
    <xf numFmtId="0" fontId="0" fillId="5" borderId="46" xfId="0" applyFill="1" applyBorder="1" applyAlignment="1">
      <alignment horizontal="center" vertical="top" textRotation="255" wrapText="1"/>
    </xf>
    <xf numFmtId="0" fontId="0" fillId="5" borderId="49" xfId="0" applyFill="1" applyBorder="1" applyAlignment="1">
      <alignment horizontal="center" vertical="top" textRotation="255" wrapText="1"/>
    </xf>
    <xf numFmtId="0" fontId="0" fillId="6" borderId="18" xfId="0" applyFill="1" applyBorder="1" applyAlignment="1">
      <alignment horizontal="center" vertical="center" wrapText="1"/>
    </xf>
    <xf numFmtId="0" fontId="0" fillId="6" borderId="0" xfId="0" applyFill="1" applyAlignment="1">
      <alignment horizontal="center" vertical="center" wrapText="1"/>
    </xf>
    <xf numFmtId="0" fontId="0" fillId="5" borderId="109" xfId="0" applyFill="1" applyBorder="1" applyAlignment="1">
      <alignment horizontal="center" vertical="top" textRotation="255" wrapText="1"/>
    </xf>
    <xf numFmtId="0" fontId="0" fillId="5" borderId="110" xfId="0" applyFill="1" applyBorder="1" applyAlignment="1">
      <alignment horizontal="center" vertical="top" textRotation="255" wrapText="1"/>
    </xf>
    <xf numFmtId="0" fontId="37" fillId="5" borderId="13"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6" xfId="0"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1"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5"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3" xfId="0" applyFont="1" applyFill="1" applyBorder="1" applyAlignment="1">
      <alignment horizontal="center" vertical="top" textRotation="255" wrapText="1"/>
    </xf>
    <xf numFmtId="0" fontId="4" fillId="5" borderId="4" xfId="0" applyFont="1" applyFill="1" applyBorder="1" applyAlignment="1">
      <alignment horizontal="center" vertical="top" textRotation="255" wrapText="1"/>
    </xf>
    <xf numFmtId="0" fontId="0" fillId="5" borderId="2" xfId="0"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18"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4" fillId="5" borderId="16" xfId="0" applyFont="1" applyFill="1" applyBorder="1" applyAlignment="1">
      <alignment horizontal="center" vertical="top" textRotation="255" wrapText="1"/>
    </xf>
    <xf numFmtId="0" fontId="4" fillId="5" borderId="63" xfId="0" applyFont="1" applyFill="1" applyBorder="1" applyAlignment="1">
      <alignment horizontal="center" vertical="top" textRotation="255" wrapText="1"/>
    </xf>
    <xf numFmtId="0" fontId="4" fillId="5" borderId="146" xfId="0" applyFont="1" applyFill="1" applyBorder="1" applyAlignment="1">
      <alignment horizontal="center" vertical="top" textRotation="255" wrapText="1"/>
    </xf>
    <xf numFmtId="0" fontId="4" fillId="5" borderId="145" xfId="0" applyFont="1" applyFill="1" applyBorder="1" applyAlignment="1">
      <alignment horizontal="center" vertical="top" textRotation="255" wrapText="1"/>
    </xf>
    <xf numFmtId="0" fontId="4" fillId="5" borderId="147" xfId="0" applyFont="1" applyFill="1" applyBorder="1" applyAlignment="1">
      <alignment horizontal="center" vertical="top" textRotation="255" wrapText="1"/>
    </xf>
    <xf numFmtId="0" fontId="4" fillId="5" borderId="144" xfId="0" applyFont="1" applyFill="1" applyBorder="1" applyAlignment="1">
      <alignment horizontal="center" vertical="top" textRotation="255" wrapText="1"/>
    </xf>
    <xf numFmtId="0" fontId="4" fillId="5" borderId="149" xfId="0" applyFont="1" applyFill="1" applyBorder="1" applyAlignment="1">
      <alignment horizontal="center" vertical="top" textRotation="255" wrapText="1"/>
    </xf>
    <xf numFmtId="0" fontId="4" fillId="5" borderId="148" xfId="0" applyFont="1" applyFill="1" applyBorder="1" applyAlignment="1">
      <alignment horizontal="center" vertical="top" textRotation="255" wrapText="1"/>
    </xf>
    <xf numFmtId="0" fontId="4" fillId="5" borderId="56" xfId="0" applyFont="1" applyFill="1" applyBorder="1" applyAlignment="1">
      <alignment horizontal="center" vertical="top" textRotation="255" wrapText="1"/>
    </xf>
    <xf numFmtId="0" fontId="0" fillId="6" borderId="14" xfId="0" applyFill="1" applyBorder="1" applyAlignment="1">
      <alignment horizontal="center" vertical="top" textRotation="255" wrapText="1"/>
    </xf>
    <xf numFmtId="0" fontId="0" fillId="6" borderId="3" xfId="0" applyFill="1" applyBorder="1" applyAlignment="1">
      <alignment horizontal="center" vertical="top" textRotation="255" wrapText="1"/>
    </xf>
    <xf numFmtId="0" fontId="0" fillId="6" borderId="4" xfId="0" applyFill="1" applyBorder="1" applyAlignment="1">
      <alignment horizontal="center" vertical="top" textRotation="255" wrapText="1"/>
    </xf>
    <xf numFmtId="0" fontId="0" fillId="5" borderId="106" xfId="0" applyFill="1" applyBorder="1" applyAlignment="1">
      <alignment horizontal="center" vertical="top" textRotation="255" wrapText="1"/>
    </xf>
    <xf numFmtId="0" fontId="0" fillId="5" borderId="108" xfId="0" applyFill="1" applyBorder="1" applyAlignment="1">
      <alignment horizontal="center" vertical="top" textRotation="255" wrapText="1"/>
    </xf>
    <xf numFmtId="0" fontId="0" fillId="5" borderId="127" xfId="0" applyFill="1" applyBorder="1" applyAlignment="1">
      <alignment horizontal="center" vertical="top" textRotation="255" wrapText="1"/>
    </xf>
    <xf numFmtId="0" fontId="0" fillId="5" borderId="128" xfId="0" applyFill="1" applyBorder="1" applyAlignment="1">
      <alignment horizontal="center" vertical="top" textRotation="255" wrapText="1"/>
    </xf>
    <xf numFmtId="0" fontId="0" fillId="5" borderId="129" xfId="0" applyFill="1" applyBorder="1" applyAlignment="1">
      <alignment horizontal="center" vertical="top" textRotation="255" wrapText="1"/>
    </xf>
    <xf numFmtId="0" fontId="0" fillId="6" borderId="63" xfId="0" applyFill="1" applyBorder="1" applyAlignment="1">
      <alignment horizontal="center" vertical="top" textRotation="255" wrapText="1"/>
    </xf>
    <xf numFmtId="0" fontId="0" fillId="6" borderId="54" xfId="0" applyFill="1" applyBorder="1" applyAlignment="1">
      <alignment horizontal="center" vertical="top" textRotation="255" wrapText="1"/>
    </xf>
    <xf numFmtId="0" fontId="0" fillId="6" borderId="70" xfId="0" applyFill="1" applyBorder="1" applyAlignment="1">
      <alignment horizontal="center" vertical="top" textRotation="255" wrapText="1"/>
    </xf>
    <xf numFmtId="0" fontId="0" fillId="6" borderId="136" xfId="0" applyFill="1" applyBorder="1" applyAlignment="1">
      <alignment horizontal="center" vertical="top" textRotation="255" wrapText="1"/>
    </xf>
    <xf numFmtId="0" fontId="38" fillId="5" borderId="13"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63" xfId="0" applyFont="1" applyFill="1" applyBorder="1" applyAlignment="1">
      <alignment horizontal="center" vertical="top" textRotation="255" wrapText="1"/>
    </xf>
    <xf numFmtId="0" fontId="38" fillId="5" borderId="54" xfId="0" applyFont="1" applyFill="1" applyBorder="1" applyAlignment="1">
      <alignment horizontal="center" vertical="top" textRotation="255" wrapText="1"/>
    </xf>
    <xf numFmtId="0" fontId="38" fillId="5" borderId="60" xfId="0" applyFont="1" applyFill="1" applyBorder="1" applyAlignment="1">
      <alignment horizontal="center" vertical="top" textRotation="255" wrapText="1"/>
    </xf>
    <xf numFmtId="0" fontId="38" fillId="5" borderId="55" xfId="0" applyFont="1" applyFill="1" applyBorder="1" applyAlignment="1">
      <alignment horizontal="center" vertical="top" textRotation="255" wrapText="1"/>
    </xf>
    <xf numFmtId="0" fontId="0" fillId="6" borderId="2" xfId="0" applyFill="1" applyBorder="1" applyAlignment="1">
      <alignment horizontal="center" vertical="center"/>
    </xf>
    <xf numFmtId="0" fontId="4" fillId="5" borderId="44" xfId="0" applyFont="1"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4" fillId="5" borderId="50" xfId="0" applyFont="1" applyFill="1" applyBorder="1" applyAlignment="1">
      <alignment horizontal="center" vertical="top" textRotation="255" wrapText="1"/>
    </xf>
    <xf numFmtId="0" fontId="4" fillId="5" borderId="45" xfId="0" applyFont="1"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0" fillId="5" borderId="70" xfId="0" applyFill="1" applyBorder="1" applyAlignment="1">
      <alignment horizontal="center" vertical="top" textRotation="255" wrapText="1"/>
    </xf>
    <xf numFmtId="0" fontId="0" fillId="5" borderId="136" xfId="0" applyFill="1" applyBorder="1" applyAlignment="1">
      <alignment horizontal="center" vertical="top" textRotation="255" wrapText="1"/>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6" xfId="0" applyFill="1" applyBorder="1" applyAlignment="1">
      <alignment horizontal="center" vertical="center"/>
    </xf>
    <xf numFmtId="0" fontId="0" fillId="6" borderId="11" xfId="0" applyFill="1" applyBorder="1" applyAlignment="1">
      <alignment horizontal="center" vertical="top" textRotation="255" wrapText="1"/>
    </xf>
    <xf numFmtId="0" fontId="0" fillId="6" borderId="5" xfId="0" applyFill="1" applyBorder="1" applyAlignment="1">
      <alignment horizontal="center" vertical="top" textRotation="255" wrapText="1"/>
    </xf>
    <xf numFmtId="0" fontId="0" fillId="6" borderId="18" xfId="0" applyFill="1" applyBorder="1" applyAlignment="1">
      <alignment horizontal="center" vertical="top" textRotation="255" wrapText="1"/>
    </xf>
    <xf numFmtId="0" fontId="0" fillId="6" borderId="0" xfId="0" applyFill="1" applyBorder="1" applyAlignment="1">
      <alignment horizontal="center" vertical="top" textRotation="255" wrapText="1"/>
    </xf>
    <xf numFmtId="0" fontId="37" fillId="5" borderId="2" xfId="0" applyFont="1" applyFill="1" applyBorder="1" applyAlignment="1">
      <alignment horizontal="center" vertical="center" wrapText="1"/>
    </xf>
    <xf numFmtId="0" fontId="37" fillId="6" borderId="12" xfId="0" applyFont="1" applyFill="1" applyBorder="1" applyAlignment="1">
      <alignment horizontal="center" vertical="center"/>
    </xf>
    <xf numFmtId="0" fontId="37" fillId="6" borderId="6" xfId="0" applyFont="1" applyFill="1" applyBorder="1" applyAlignment="1">
      <alignment horizontal="center" vertical="center"/>
    </xf>
    <xf numFmtId="0" fontId="4" fillId="5" borderId="46" xfId="0" applyFont="1" applyFill="1" applyBorder="1" applyAlignment="1">
      <alignment horizontal="center" vertical="top" textRotation="255" wrapText="1"/>
    </xf>
    <xf numFmtId="0" fontId="4" fillId="5" borderId="49" xfId="0" applyFont="1" applyFill="1" applyBorder="1" applyAlignment="1">
      <alignment horizontal="center" vertical="top" textRotation="255" wrapText="1"/>
    </xf>
    <xf numFmtId="0" fontId="4" fillId="5" borderId="51" xfId="0" applyFont="1" applyFill="1" applyBorder="1" applyAlignment="1">
      <alignment horizontal="center" vertical="top" textRotation="255" wrapText="1"/>
    </xf>
    <xf numFmtId="0" fontId="4" fillId="5" borderId="58" xfId="0" applyFont="1" applyFill="1" applyBorder="1" applyAlignment="1">
      <alignment horizontal="center" vertical="top" textRotation="255" wrapText="1"/>
    </xf>
    <xf numFmtId="0" fontId="4" fillId="5" borderId="61" xfId="0" applyFont="1" applyFill="1" applyBorder="1" applyAlignment="1">
      <alignment horizontal="center" vertical="top" textRotation="255" wrapText="1"/>
    </xf>
    <xf numFmtId="0" fontId="4" fillId="5" borderId="59" xfId="0" applyFont="1" applyFill="1" applyBorder="1" applyAlignment="1">
      <alignment horizontal="center" vertical="top" textRotation="255" wrapText="1"/>
    </xf>
    <xf numFmtId="0" fontId="4" fillId="5" borderId="62" xfId="0" applyFont="1" applyFill="1" applyBorder="1" applyAlignment="1">
      <alignment horizontal="center" vertical="top" textRotation="255" wrapText="1"/>
    </xf>
    <xf numFmtId="0" fontId="4" fillId="5" borderId="60" xfId="0" applyFont="1" applyFill="1" applyBorder="1" applyAlignment="1">
      <alignment horizontal="center" vertical="top" textRotation="255" wrapText="1"/>
    </xf>
    <xf numFmtId="0" fontId="4" fillId="5" borderId="126" xfId="0" applyFont="1" applyFill="1" applyBorder="1" applyAlignment="1">
      <alignment horizontal="center" vertical="top" textRotation="255" wrapText="1"/>
    </xf>
    <xf numFmtId="0" fontId="4" fillId="5" borderId="54" xfId="0" applyFont="1" applyFill="1" applyBorder="1" applyAlignment="1">
      <alignment horizontal="center" vertical="top" textRotation="255" wrapText="1"/>
    </xf>
    <xf numFmtId="0" fontId="4" fillId="5" borderId="143" xfId="0" applyFont="1" applyFill="1" applyBorder="1" applyAlignment="1">
      <alignment horizontal="center" vertical="top" textRotation="255" wrapText="1"/>
    </xf>
    <xf numFmtId="0" fontId="4" fillId="5" borderId="137" xfId="0" applyFont="1" applyFill="1" applyBorder="1" applyAlignment="1">
      <alignment horizontal="center" vertical="top" textRotation="255" wrapText="1"/>
    </xf>
    <xf numFmtId="9" fontId="0" fillId="0" borderId="13" xfId="0" applyNumberFormat="1" applyBorder="1" applyAlignment="1">
      <alignment horizontal="center" vertical="center"/>
    </xf>
    <xf numFmtId="9" fontId="0" fillId="0" borderId="12" xfId="0" applyNumberFormat="1" applyBorder="1" applyAlignment="1">
      <alignment horizontal="center" vertical="center"/>
    </xf>
    <xf numFmtId="9" fontId="0" fillId="0" borderId="6" xfId="0" applyNumberForma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79" fontId="25" fillId="7" borderId="14" xfId="0" applyNumberFormat="1" applyFont="1" applyFill="1" applyBorder="1" applyAlignment="1">
      <alignment horizontal="center" vertical="center" wrapText="1"/>
    </xf>
    <xf numFmtId="179" fontId="25" fillId="7" borderId="91" xfId="0" applyNumberFormat="1" applyFont="1" applyFill="1" applyBorder="1" applyAlignment="1">
      <alignment horizontal="center" vertical="center" wrapText="1"/>
    </xf>
    <xf numFmtId="0" fontId="37" fillId="6" borderId="13" xfId="0" applyFont="1" applyFill="1" applyBorder="1" applyAlignment="1">
      <alignment horizontal="center" vertical="center"/>
    </xf>
    <xf numFmtId="0" fontId="37" fillId="6" borderId="2" xfId="0" applyFont="1" applyFill="1" applyBorder="1" applyAlignment="1">
      <alignment horizontal="center" vertical="center"/>
    </xf>
  </cellXfs>
  <cellStyles count="3">
    <cellStyle name="パーセント" xfId="2" builtinId="5"/>
    <cellStyle name="標準" xfId="0" builtinId="0"/>
    <cellStyle name="標準 2" xfId="1" xr:uid="{5816AD18-F391-4E83-91BF-19EFE8C49C3D}"/>
  </cellStyles>
  <dxfs count="0"/>
  <tableStyles count="0" defaultTableStyle="TableStyleMedium2" defaultPivotStyle="PivotStyleLight16"/>
  <colors>
    <mruColors>
      <color rgb="FF2D7A8F"/>
      <color rgb="FFF2DCDB"/>
      <color rgb="FFB6C3D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lineChart>
        <c:grouping val="standard"/>
        <c:varyColors val="0"/>
        <c:ser>
          <c:idx val="2"/>
          <c:order val="0"/>
          <c:tx>
            <c:strRef>
              <c:f>計算_集計!$B$17</c:f>
              <c:strCache>
                <c:ptCount val="1"/>
                <c:pt idx="0">
                  <c:v>滞在者</c:v>
                </c:pt>
              </c:strCache>
            </c:strRef>
          </c:tx>
          <c:spPr>
            <a:ln w="28575" cap="rnd">
              <a:solidFill>
                <a:schemeClr val="accent1"/>
              </a:solidFill>
              <a:round/>
            </a:ln>
            <a:effectLst/>
          </c:spPr>
          <c:marker>
            <c:symbol val="square"/>
            <c:size val="8"/>
            <c:spPr>
              <a:solidFill>
                <a:schemeClr val="accent1">
                  <a:tint val="6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計算_集計!$C$17:$F$17</c:f>
              <c:numCache>
                <c:formatCode>0"人"</c:formatCode>
                <c:ptCount val="4"/>
                <c:pt idx="0">
                  <c:v>40</c:v>
                </c:pt>
                <c:pt idx="1">
                  <c:v>50</c:v>
                </c:pt>
                <c:pt idx="2">
                  <c:v>60</c:v>
                </c:pt>
                <c:pt idx="3">
                  <c:v>67</c:v>
                </c:pt>
              </c:numCache>
            </c:numRef>
          </c:val>
          <c:smooth val="0"/>
          <c:extLst>
            <c:ext xmlns:c16="http://schemas.microsoft.com/office/drawing/2014/chart" uri="{C3380CC4-5D6E-409C-BE32-E72D297353CC}">
              <c16:uniqueId val="{00000002-A527-45A8-88F8-304F7B5D2150}"/>
            </c:ext>
          </c:extLst>
        </c:ser>
        <c:ser>
          <c:idx val="0"/>
          <c:order val="1"/>
          <c:tx>
            <c:strRef>
              <c:f>計算_集計!$B$18</c:f>
              <c:strCache>
                <c:ptCount val="1"/>
                <c:pt idx="0">
                  <c:v>通行者</c:v>
                </c:pt>
              </c:strCache>
            </c:strRef>
          </c:tx>
          <c:spPr>
            <a:ln w="28575" cap="rnd">
              <a:solidFill>
                <a:srgbClr val="B6C3DC"/>
              </a:solidFill>
              <a:round/>
            </a:ln>
            <a:effectLst/>
          </c:spPr>
          <c:marker>
            <c:symbol val="circle"/>
            <c:size val="5"/>
            <c:spPr>
              <a:solidFill>
                <a:schemeClr val="accent1">
                  <a:shade val="65000"/>
                </a:schemeClr>
              </a:solidFill>
              <a:ln w="9525">
                <a:solidFill>
                  <a:srgbClr val="B6C3DC"/>
                </a:solidFill>
              </a:ln>
              <a:effectLst/>
            </c:spPr>
          </c:marker>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計算_集計!$C$18:$F$18</c:f>
              <c:numCache>
                <c:formatCode>0"人"</c:formatCode>
                <c:ptCount val="4"/>
                <c:pt idx="0">
                  <c:v>30</c:v>
                </c:pt>
                <c:pt idx="1">
                  <c:v>45</c:v>
                </c:pt>
                <c:pt idx="2">
                  <c:v>40</c:v>
                </c:pt>
                <c:pt idx="3">
                  <c:v>24</c:v>
                </c:pt>
              </c:numCache>
            </c:numRef>
          </c:val>
          <c:smooth val="0"/>
          <c:extLst>
            <c:ext xmlns:c16="http://schemas.microsoft.com/office/drawing/2014/chart" uri="{C3380CC4-5D6E-409C-BE32-E72D297353CC}">
              <c16:uniqueId val="{00000001-0FDD-49EC-A8C4-B6795EFCA926}"/>
            </c:ext>
          </c:extLst>
        </c:ser>
        <c:dLbls>
          <c:dLblPos val="t"/>
          <c:showLegendKey val="0"/>
          <c:showVal val="1"/>
          <c:showCatName val="0"/>
          <c:showSerName val="0"/>
          <c:showPercent val="0"/>
          <c:showBubbleSize val="0"/>
        </c:dLbls>
        <c:marker val="1"/>
        <c:smooth val="0"/>
        <c:axId val="1917531071"/>
        <c:axId val="1917536479"/>
        <c:extLst/>
      </c:line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Unit val="6"/>
        <c:minorTimeUnit val="months"/>
      </c:dateAx>
      <c:valAx>
        <c:axId val="1917536479"/>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ajorUnit val="20"/>
        <c:minorUnit val="10"/>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barChart>
        <c:barDir val="col"/>
        <c:grouping val="percentStacked"/>
        <c:varyColors val="0"/>
        <c:ser>
          <c:idx val="2"/>
          <c:order val="0"/>
          <c:tx>
            <c:strRef>
              <c:f>計算_集計!$B$18</c:f>
              <c:strCache>
                <c:ptCount val="1"/>
                <c:pt idx="0">
                  <c:v>通行者</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計算_集計!$H$18:$K$18</c:f>
              <c:numCache>
                <c:formatCode>0%</c:formatCode>
                <c:ptCount val="4"/>
                <c:pt idx="0">
                  <c:v>0.42857142857142855</c:v>
                </c:pt>
                <c:pt idx="1">
                  <c:v>0.47368421052631576</c:v>
                </c:pt>
                <c:pt idx="2">
                  <c:v>0.4</c:v>
                </c:pt>
                <c:pt idx="3">
                  <c:v>0.26373626373626374</c:v>
                </c:pt>
              </c:numCache>
            </c:numRef>
          </c:val>
          <c:extLst>
            <c:ext xmlns:c16="http://schemas.microsoft.com/office/drawing/2014/chart" uri="{C3380CC4-5D6E-409C-BE32-E72D297353CC}">
              <c16:uniqueId val="{00000002-A527-45A8-88F8-304F7B5D2150}"/>
            </c:ext>
          </c:extLst>
        </c:ser>
        <c:ser>
          <c:idx val="1"/>
          <c:order val="1"/>
          <c:tx>
            <c:strRef>
              <c:f>計算_集計!$B$17</c:f>
              <c:strCache>
                <c:ptCount val="1"/>
                <c:pt idx="0">
                  <c:v>滞在者</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計算_集計!$H$17:$K$17</c:f>
              <c:numCache>
                <c:formatCode>0%</c:formatCode>
                <c:ptCount val="4"/>
                <c:pt idx="0">
                  <c:v>0.5714285714285714</c:v>
                </c:pt>
                <c:pt idx="1">
                  <c:v>0.52631578947368418</c:v>
                </c:pt>
                <c:pt idx="2">
                  <c:v>0.6</c:v>
                </c:pt>
                <c:pt idx="3">
                  <c:v>0.73626373626373631</c:v>
                </c:pt>
              </c:numCache>
            </c:numRef>
          </c:val>
          <c:extLst xmlns:c15="http://schemas.microsoft.com/office/drawing/2012/chart">
            <c:ext xmlns:c16="http://schemas.microsoft.com/office/drawing/2014/chart" uri="{C3380CC4-5D6E-409C-BE32-E72D297353CC}">
              <c16:uniqueId val="{00000001-A527-45A8-88F8-304F7B5D2150}"/>
            </c:ext>
          </c:extLst>
        </c:ser>
        <c:dLbls>
          <c:showLegendKey val="0"/>
          <c:showVal val="1"/>
          <c:showCatName val="0"/>
          <c:showSerName val="0"/>
          <c:showPercent val="0"/>
          <c:showBubbleSize val="0"/>
        </c:dLbls>
        <c:gapWidth val="150"/>
        <c:overlap val="100"/>
        <c:axId val="1917531071"/>
        <c:axId val="1917536479"/>
      </c:bar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TimeUnit val="months"/>
      </c:dateAx>
      <c:valAx>
        <c:axId val="1917536479"/>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in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213833564922"/>
          <c:y val="0.12764026222454089"/>
          <c:w val="0.39974867238093142"/>
          <c:h val="0.77215457298606904"/>
        </c:manualLayout>
      </c:layout>
      <c:radarChart>
        <c:radarStyle val="marker"/>
        <c:varyColors val="0"/>
        <c:ser>
          <c:idx val="3"/>
          <c:order val="0"/>
          <c:tx>
            <c:strRef>
              <c:f>計算_集計!$F$15</c:f>
              <c:strCache>
                <c:ptCount val="1"/>
                <c:pt idx="0">
                  <c:v>今回</c:v>
                </c:pt>
              </c:strCache>
            </c:strRef>
          </c:tx>
          <c:spPr>
            <a:ln w="63500" cap="rnd">
              <a:solidFill>
                <a:schemeClr val="tx2"/>
              </a:solidFill>
              <a:round/>
            </a:ln>
            <a:effectLst/>
          </c:spPr>
          <c:marker>
            <c:symbol val="circle"/>
            <c:size val="5"/>
            <c:spPr>
              <a:solidFill>
                <a:schemeClr val="tx2"/>
              </a:solidFill>
              <a:ln w="76200">
                <a:solidFill>
                  <a:schemeClr val="tx2"/>
                </a:solidFill>
              </a:ln>
              <a:effectLst/>
            </c:spPr>
          </c:marker>
          <c:cat>
            <c:strRef>
              <c:f>計算_集計!$B$19:$B$22</c:f>
              <c:strCache>
                <c:ptCount val="4"/>
                <c:pt idx="0">
                  <c:v>安心感</c:v>
                </c:pt>
                <c:pt idx="1">
                  <c:v>寛容性</c:v>
                </c:pt>
                <c:pt idx="2">
                  <c:v>安らぎ感</c:v>
                </c:pt>
                <c:pt idx="3">
                  <c:v>期待感</c:v>
                </c:pt>
              </c:strCache>
            </c:strRef>
          </c:cat>
          <c:val>
            <c:numRef>
              <c:f>計算_集計!$F$19:$F$22</c:f>
              <c:numCache>
                <c:formatCode>0.0"点"</c:formatCode>
                <c:ptCount val="4"/>
                <c:pt idx="0">
                  <c:v>6.875</c:v>
                </c:pt>
                <c:pt idx="1">
                  <c:v>4</c:v>
                </c:pt>
                <c:pt idx="2">
                  <c:v>4.625</c:v>
                </c:pt>
                <c:pt idx="3">
                  <c:v>3.875</c:v>
                </c:pt>
              </c:numCache>
            </c:numRef>
          </c:val>
          <c:extLst>
            <c:ext xmlns:c16="http://schemas.microsoft.com/office/drawing/2014/chart" uri="{C3380CC4-5D6E-409C-BE32-E72D297353CC}">
              <c16:uniqueId val="{00000001-BFC4-4A64-BC77-AE0648177B40}"/>
            </c:ext>
          </c:extLst>
        </c:ser>
        <c:ser>
          <c:idx val="2"/>
          <c:order val="1"/>
          <c:tx>
            <c:strRef>
              <c:f>計算_集計!$E$15</c:f>
              <c:strCache>
                <c:ptCount val="1"/>
                <c:pt idx="0">
                  <c:v>過去調査①
（前回調査）</c:v>
                </c:pt>
              </c:strCache>
            </c:strRef>
          </c:tx>
          <c:spPr>
            <a:ln w="63500" cap="rnd">
              <a:solidFill>
                <a:schemeClr val="tx2">
                  <a:lumMod val="60000"/>
                  <a:lumOff val="40000"/>
                </a:schemeClr>
              </a:solidFill>
              <a:prstDash val="solid"/>
              <a:round/>
            </a:ln>
            <a:effectLst/>
          </c:spPr>
          <c:marker>
            <c:symbol val="circle"/>
            <c:size val="5"/>
            <c:spPr>
              <a:solidFill>
                <a:schemeClr val="tx2">
                  <a:lumMod val="60000"/>
                  <a:lumOff val="40000"/>
                </a:schemeClr>
              </a:solidFill>
              <a:ln w="76200">
                <a:solidFill>
                  <a:schemeClr val="tx2">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計算_集計!$E$19:$E$22</c:f>
              <c:numCache>
                <c:formatCode>0.0"点"</c:formatCode>
                <c:ptCount val="4"/>
                <c:pt idx="0">
                  <c:v>4</c:v>
                </c:pt>
                <c:pt idx="1">
                  <c:v>3</c:v>
                </c:pt>
                <c:pt idx="2">
                  <c:v>6</c:v>
                </c:pt>
                <c:pt idx="3">
                  <c:v>7</c:v>
                </c:pt>
              </c:numCache>
            </c:numRef>
          </c:val>
          <c:extLst>
            <c:ext xmlns:c16="http://schemas.microsoft.com/office/drawing/2014/chart" uri="{C3380CC4-5D6E-409C-BE32-E72D297353CC}">
              <c16:uniqueId val="{00000005-39DE-4963-B132-B0DB3860D1DF}"/>
            </c:ext>
          </c:extLst>
        </c:ser>
        <c:ser>
          <c:idx val="1"/>
          <c:order val="2"/>
          <c:tx>
            <c:strRef>
              <c:f>計算_集計!$D$15</c:f>
              <c:strCache>
                <c:ptCount val="1"/>
                <c:pt idx="0">
                  <c:v>過去調査②</c:v>
                </c:pt>
              </c:strCache>
            </c:strRef>
          </c:tx>
          <c:spPr>
            <a:ln w="76200" cap="rnd">
              <a:solidFill>
                <a:schemeClr val="accent5">
                  <a:lumMod val="60000"/>
                  <a:lumOff val="40000"/>
                </a:schemeClr>
              </a:solidFill>
              <a:prstDash val="solid"/>
              <a:round/>
            </a:ln>
            <a:effectLst/>
          </c:spPr>
          <c:marker>
            <c:symbol val="circle"/>
            <c:size val="5"/>
            <c:spPr>
              <a:solidFill>
                <a:schemeClr val="accent5">
                  <a:lumMod val="60000"/>
                  <a:lumOff val="40000"/>
                </a:schemeClr>
              </a:solidFill>
              <a:ln w="57150">
                <a:solidFill>
                  <a:schemeClr val="accent5">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計算_集計!$D$19:$D$22</c:f>
              <c:numCache>
                <c:formatCode>0.0"点"</c:formatCode>
                <c:ptCount val="4"/>
                <c:pt idx="0">
                  <c:v>5</c:v>
                </c:pt>
                <c:pt idx="1">
                  <c:v>3</c:v>
                </c:pt>
                <c:pt idx="2">
                  <c:v>6</c:v>
                </c:pt>
                <c:pt idx="3">
                  <c:v>7</c:v>
                </c:pt>
              </c:numCache>
            </c:numRef>
          </c:val>
          <c:extLst xmlns:c15="http://schemas.microsoft.com/office/drawing/2012/chart">
            <c:ext xmlns:c16="http://schemas.microsoft.com/office/drawing/2014/chart" uri="{C3380CC4-5D6E-409C-BE32-E72D297353CC}">
              <c16:uniqueId val="{00000004-39DE-4963-B132-B0DB3860D1DF}"/>
            </c:ext>
          </c:extLst>
        </c:ser>
        <c:ser>
          <c:idx val="0"/>
          <c:order val="3"/>
          <c:tx>
            <c:strRef>
              <c:f>計算_集計!$C$15</c:f>
              <c:strCache>
                <c:ptCount val="1"/>
                <c:pt idx="0">
                  <c:v>過去調査③</c:v>
                </c:pt>
              </c:strCache>
            </c:strRef>
          </c:tx>
          <c:spPr>
            <a:ln w="63500" cap="rnd">
              <a:solidFill>
                <a:schemeClr val="accent1">
                  <a:lumMod val="60000"/>
                  <a:lumOff val="40000"/>
                </a:schemeClr>
              </a:solidFill>
              <a:prstDash val="solid"/>
              <a:round/>
            </a:ln>
            <a:effectLst/>
          </c:spPr>
          <c:marker>
            <c:symbol val="circle"/>
            <c:size val="5"/>
            <c:spPr>
              <a:solidFill>
                <a:schemeClr val="accent1">
                  <a:lumMod val="60000"/>
                  <a:lumOff val="40000"/>
                </a:schemeClr>
              </a:solidFill>
              <a:ln w="76200">
                <a:solidFill>
                  <a:schemeClr val="accent1">
                    <a:lumMod val="60000"/>
                    <a:lumOff val="40000"/>
                  </a:schemeClr>
                </a:solidFill>
              </a:ln>
              <a:effectLst/>
            </c:spPr>
          </c:marker>
          <c:cat>
            <c:strRef>
              <c:f>計算_集計!$B$19:$B$22</c:f>
              <c:strCache>
                <c:ptCount val="4"/>
                <c:pt idx="0">
                  <c:v>安心感</c:v>
                </c:pt>
                <c:pt idx="1">
                  <c:v>寛容性</c:v>
                </c:pt>
                <c:pt idx="2">
                  <c:v>安らぎ感</c:v>
                </c:pt>
                <c:pt idx="3">
                  <c:v>期待感</c:v>
                </c:pt>
              </c:strCache>
            </c:strRef>
          </c:cat>
          <c:val>
            <c:numRef>
              <c:f>計算_集計!$C$19:$C$22</c:f>
              <c:numCache>
                <c:formatCode>0.0"点"</c:formatCode>
                <c:ptCount val="4"/>
                <c:pt idx="0">
                  <c:v>4</c:v>
                </c:pt>
                <c:pt idx="1">
                  <c:v>3</c:v>
                </c:pt>
                <c:pt idx="2">
                  <c:v>6</c:v>
                </c:pt>
                <c:pt idx="3">
                  <c:v>3</c:v>
                </c:pt>
              </c:numCache>
            </c:numRef>
          </c:val>
          <c:extLst xmlns:c15="http://schemas.microsoft.com/office/drawing/2012/chart">
            <c:ext xmlns:c16="http://schemas.microsoft.com/office/drawing/2014/chart" uri="{C3380CC4-5D6E-409C-BE32-E72D297353CC}">
              <c16:uniqueId val="{00000000-AA3A-45E0-AE01-8BDFFC79CDBB}"/>
            </c:ext>
          </c:extLst>
        </c:ser>
        <c:ser>
          <c:idx val="4"/>
          <c:order val="4"/>
          <c:tx>
            <c:strRef>
              <c:f>計算_集計!$G$14</c:f>
              <c:strCache>
                <c:ptCount val="1"/>
                <c:pt idx="0">
                  <c:v>ボーダーライン</c:v>
                </c:pt>
              </c:strCache>
            </c:strRef>
          </c:tx>
          <c:spPr>
            <a:ln w="25400" cap="rnd">
              <a:solidFill>
                <a:srgbClr val="FF0000"/>
              </a:solidFill>
              <a:round/>
            </a:ln>
            <a:effectLst/>
          </c:spPr>
          <c:marker>
            <c:symbol val="circle"/>
            <c:size val="5"/>
            <c:spPr>
              <a:solidFill>
                <a:schemeClr val="accent6">
                  <a:lumMod val="60000"/>
                  <a:lumOff val="40000"/>
                </a:schemeClr>
              </a:solidFill>
              <a:ln w="76200">
                <a:solidFill>
                  <a:srgbClr val="FF0000"/>
                </a:solidFill>
              </a:ln>
              <a:effectLst/>
            </c:spPr>
          </c:marker>
          <c:cat>
            <c:strRef>
              <c:f>計算_集計!$B$19:$B$22</c:f>
              <c:strCache>
                <c:ptCount val="4"/>
                <c:pt idx="0">
                  <c:v>安心感</c:v>
                </c:pt>
                <c:pt idx="1">
                  <c:v>寛容性</c:v>
                </c:pt>
                <c:pt idx="2">
                  <c:v>安らぎ感</c:v>
                </c:pt>
                <c:pt idx="3">
                  <c:v>期待感</c:v>
                </c:pt>
              </c:strCache>
            </c:strRef>
          </c:cat>
          <c:val>
            <c:numRef>
              <c:f>計算_集計!$G$19:$G$22</c:f>
              <c:numCache>
                <c:formatCode>0.0"点"</c:formatCode>
                <c:ptCount val="4"/>
                <c:pt idx="0">
                  <c:v>5</c:v>
                </c:pt>
                <c:pt idx="1">
                  <c:v>5</c:v>
                </c:pt>
                <c:pt idx="2">
                  <c:v>5</c:v>
                </c:pt>
                <c:pt idx="3">
                  <c:v>5</c:v>
                </c:pt>
              </c:numCache>
            </c:numRef>
          </c:val>
          <c:extLst>
            <c:ext xmlns:c16="http://schemas.microsoft.com/office/drawing/2014/chart" uri="{C3380CC4-5D6E-409C-BE32-E72D297353CC}">
              <c16:uniqueId val="{00000001-64D7-4063-8FCF-EBC0A3A1E1F2}"/>
            </c:ext>
          </c:extLst>
        </c:ser>
        <c:dLbls>
          <c:showLegendKey val="0"/>
          <c:showVal val="0"/>
          <c:showCatName val="0"/>
          <c:showSerName val="0"/>
          <c:showPercent val="0"/>
          <c:showBubbleSize val="0"/>
        </c:dLbls>
        <c:axId val="424299944"/>
        <c:axId val="424296416"/>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19050" cap="flat" cmpd="sng" algn="ctr">
              <a:solidFill>
                <a:schemeClr val="bg1">
                  <a:lumMod val="50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egendEntry>
        <c:idx val="1"/>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Entry>
      <c:layout>
        <c:manualLayout>
          <c:xMode val="edge"/>
          <c:yMode val="edge"/>
          <c:x val="0.67884526484751206"/>
          <c:y val="6.1329483275299371E-2"/>
          <c:w val="0.29771171749598718"/>
          <c:h val="0.87353465254439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46152532580822"/>
          <c:y val="0.10479537953705512"/>
          <c:w val="0.40836665677546657"/>
          <c:h val="0.79357073738267381"/>
        </c:manualLayout>
      </c:layout>
      <c:radarChart>
        <c:radarStyle val="filled"/>
        <c:varyColors val="0"/>
        <c:ser>
          <c:idx val="0"/>
          <c:order val="0"/>
          <c:tx>
            <c:strRef>
              <c:f>計算_集計!$E$24</c:f>
              <c:strCache>
                <c:ptCount val="1"/>
                <c:pt idx="0">
                  <c:v>合計</c:v>
                </c:pt>
              </c:strCache>
            </c:strRef>
          </c:tx>
          <c:spPr>
            <a:solidFill>
              <a:schemeClr val="accent5">
                <a:alpha val="86000"/>
              </a:schemeClr>
            </a:solidFill>
            <a:ln w="101600">
              <a:solidFill>
                <a:schemeClr val="accent5"/>
              </a:solidFill>
            </a:ln>
            <a:effectLst/>
          </c:spPr>
          <c:cat>
            <c:strRef>
              <c:f>計算_集計!$B$25:$B$28</c:f>
              <c:strCache>
                <c:ptCount val="4"/>
                <c:pt idx="0">
                  <c:v>安心感</c:v>
                </c:pt>
                <c:pt idx="1">
                  <c:v>寛容性</c:v>
                </c:pt>
                <c:pt idx="2">
                  <c:v>安らぎ感</c:v>
                </c:pt>
                <c:pt idx="3">
                  <c:v>期待感</c:v>
                </c:pt>
              </c:strCache>
            </c:strRef>
          </c:cat>
          <c:val>
            <c:numRef>
              <c:f>計算_集計!$E$25:$E$28</c:f>
              <c:numCache>
                <c:formatCode>0.0"点"</c:formatCode>
                <c:ptCount val="4"/>
                <c:pt idx="0">
                  <c:v>6.875</c:v>
                </c:pt>
                <c:pt idx="1">
                  <c:v>4</c:v>
                </c:pt>
                <c:pt idx="2">
                  <c:v>4.625</c:v>
                </c:pt>
                <c:pt idx="3">
                  <c:v>3.875</c:v>
                </c:pt>
              </c:numCache>
            </c:numRef>
          </c:val>
          <c:extLst>
            <c:ext xmlns:c16="http://schemas.microsoft.com/office/drawing/2014/chart" uri="{C3380CC4-5D6E-409C-BE32-E72D297353CC}">
              <c16:uniqueId val="{00000000-F652-4E30-B93E-9DA83147C855}"/>
            </c:ext>
          </c:extLst>
        </c:ser>
        <c:ser>
          <c:idx val="1"/>
          <c:order val="1"/>
          <c:tx>
            <c:strRef>
              <c:f>計算_集計!$C$24</c:f>
              <c:strCache>
                <c:ptCount val="1"/>
                <c:pt idx="0">
                  <c:v>活動</c:v>
                </c:pt>
              </c:strCache>
            </c:strRef>
          </c:tx>
          <c:spPr>
            <a:solidFill>
              <a:srgbClr val="2D7A8F"/>
            </a:solidFill>
            <a:ln w="101600">
              <a:solidFill>
                <a:srgbClr val="2D7A8F"/>
              </a:solidFill>
            </a:ln>
            <a:effectLst/>
          </c:spPr>
          <c:cat>
            <c:strRef>
              <c:f>計算_集計!$B$25:$B$28</c:f>
              <c:strCache>
                <c:ptCount val="4"/>
                <c:pt idx="0">
                  <c:v>安心感</c:v>
                </c:pt>
                <c:pt idx="1">
                  <c:v>寛容性</c:v>
                </c:pt>
                <c:pt idx="2">
                  <c:v>安らぎ感</c:v>
                </c:pt>
                <c:pt idx="3">
                  <c:v>期待感</c:v>
                </c:pt>
              </c:strCache>
            </c:strRef>
          </c:cat>
          <c:val>
            <c:numRef>
              <c:f>計算_集計!$C$25:$C$28</c:f>
              <c:numCache>
                <c:formatCode>0.0"点"</c:formatCode>
                <c:ptCount val="4"/>
                <c:pt idx="0">
                  <c:v>2.875</c:v>
                </c:pt>
                <c:pt idx="1">
                  <c:v>2</c:v>
                </c:pt>
                <c:pt idx="2">
                  <c:v>2.625</c:v>
                </c:pt>
                <c:pt idx="3">
                  <c:v>2.125</c:v>
                </c:pt>
              </c:numCache>
            </c:numRef>
          </c:val>
          <c:extLst xmlns:c15="http://schemas.microsoft.com/office/drawing/2012/chart">
            <c:ext xmlns:c16="http://schemas.microsoft.com/office/drawing/2014/chart" uri="{C3380CC4-5D6E-409C-BE32-E72D297353CC}">
              <c16:uniqueId val="{00000001-F652-4E30-B93E-9DA83147C855}"/>
            </c:ext>
          </c:extLst>
        </c:ser>
        <c:dLbls>
          <c:showLegendKey val="0"/>
          <c:showVal val="0"/>
          <c:showCatName val="0"/>
          <c:showSerName val="0"/>
          <c:showPercent val="0"/>
          <c:showBubbleSize val="0"/>
        </c:dLbls>
        <c:axId val="424299944"/>
        <c:axId val="424296416"/>
        <c:extLst>
          <c:ext xmlns:c15="http://schemas.microsoft.com/office/drawing/2012/chart" uri="{02D57815-91ED-43cb-92C2-25804820EDAC}">
            <c15:filteredRadarSeries>
              <c15:ser>
                <c:idx val="2"/>
                <c:order val="2"/>
                <c:tx>
                  <c:strRef>
                    <c:extLst>
                      <c:ext uri="{02D57815-91ED-43cb-92C2-25804820EDAC}">
                        <c15:formulaRef>
                          <c15:sqref>計算_集計!$D$24</c15:sqref>
                        </c15:formulaRef>
                      </c:ext>
                    </c:extLst>
                    <c:strCache>
                      <c:ptCount val="1"/>
                      <c:pt idx="0">
                        <c:v>主観</c:v>
                      </c:pt>
                    </c:strCache>
                  </c:strRef>
                </c:tx>
                <c:spPr>
                  <a:solidFill>
                    <a:schemeClr val="accent5">
                      <a:lumMod val="40000"/>
                      <a:lumOff val="60000"/>
                    </a:schemeClr>
                  </a:solidFill>
                  <a:ln w="101600">
                    <a:solidFill>
                      <a:srgbClr val="00B0F0">
                        <a:alpha val="79000"/>
                      </a:srgbClr>
                    </a:solidFill>
                  </a:ln>
                  <a:effectLst/>
                </c:spPr>
                <c:cat>
                  <c:strRef>
                    <c:extLst>
                      <c:ext uri="{02D57815-91ED-43cb-92C2-25804820EDAC}">
                        <c15:formulaRef>
                          <c15:sqref>計算_集計!$B$25:$B$28</c15:sqref>
                        </c15:formulaRef>
                      </c:ext>
                    </c:extLst>
                    <c:strCache>
                      <c:ptCount val="4"/>
                      <c:pt idx="0">
                        <c:v>安心感</c:v>
                      </c:pt>
                      <c:pt idx="1">
                        <c:v>寛容性</c:v>
                      </c:pt>
                      <c:pt idx="2">
                        <c:v>安らぎ感</c:v>
                      </c:pt>
                      <c:pt idx="3">
                        <c:v>期待感</c:v>
                      </c:pt>
                    </c:strCache>
                  </c:strRef>
                </c:cat>
                <c:val>
                  <c:numRef>
                    <c:extLst>
                      <c:ext uri="{02D57815-91ED-43cb-92C2-25804820EDAC}">
                        <c15:formulaRef>
                          <c15:sqref>計算_集計!$D$25:$D$28</c15:sqref>
                        </c15:formulaRef>
                      </c:ext>
                    </c:extLst>
                    <c:numCache>
                      <c:formatCode>0.0"点"</c:formatCode>
                      <c:ptCount val="4"/>
                      <c:pt idx="0">
                        <c:v>4</c:v>
                      </c:pt>
                      <c:pt idx="1">
                        <c:v>2</c:v>
                      </c:pt>
                      <c:pt idx="2">
                        <c:v>2</c:v>
                      </c:pt>
                      <c:pt idx="3">
                        <c:v>1.75</c:v>
                      </c:pt>
                    </c:numCache>
                  </c:numRef>
                </c:val>
                <c:extLst>
                  <c:ext xmlns:c16="http://schemas.microsoft.com/office/drawing/2014/chart" uri="{C3380CC4-5D6E-409C-BE32-E72D297353CC}">
                    <c16:uniqueId val="{00000002-F652-4E30-B93E-9DA83147C855}"/>
                  </c:ext>
                </c:extLst>
              </c15:ser>
            </c15:filteredRadarSeries>
          </c:ext>
        </c:extLst>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50800" cap="flat" cmpd="sng" algn="ctr">
              <a:solidFill>
                <a:schemeClr val="bg1">
                  <a:lumMod val="50000"/>
                </a:schemeClr>
              </a:solidFill>
              <a:round/>
            </a:ln>
            <a:effectLst/>
          </c:spPr>
        </c:majorGridlines>
        <c:numFmt formatCode="0.0&quot;点&quot;"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ayout>
        <c:manualLayout>
          <c:xMode val="edge"/>
          <c:yMode val="edge"/>
          <c:x val="0.73828576780808763"/>
          <c:y val="0.1331268915259842"/>
          <c:w val="0.12966970942898848"/>
          <c:h val="0.16064127948918666"/>
        </c:manualLayout>
      </c:layout>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8.2170521914919553E-2"/>
          <c:w val="0.48149226174314408"/>
          <c:h val="0.9041990259740260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0232-4450-8893-53B19A2E996C}"/>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0232-4450-8893-53B19A2E996C}"/>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5-0232-4450-8893-53B19A2E996C}"/>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(計算_集計!$CZ$8,計算_集計!$DB$8,計算_集計!$DD$8,計算_集計!$DF$8,計算_集計!$DH$8,計算_集計!$DJ$8,計算_集計!$DL$8,計算_集計!$DN$8,計算_集計!$DP$8,計算_集計!$DR$8,計算_集計!$DT$8,計算_集計!$DV$8)</c:f>
              <c:numCache>
                <c:formatCode>General</c:formatCode>
                <c:ptCount val="12"/>
                <c:pt idx="0">
                  <c:v>1</c:v>
                </c:pt>
                <c:pt idx="1">
                  <c:v>3</c:v>
                </c:pt>
                <c:pt idx="2">
                  <c:v>3</c:v>
                </c:pt>
                <c:pt idx="3">
                  <c:v>2</c:v>
                </c:pt>
                <c:pt idx="4">
                  <c:v>4</c:v>
                </c:pt>
                <c:pt idx="5">
                  <c:v>4</c:v>
                </c:pt>
                <c:pt idx="6">
                  <c:v>0</c:v>
                </c:pt>
                <c:pt idx="7">
                  <c:v>4</c:v>
                </c:pt>
                <c:pt idx="8">
                  <c:v>2</c:v>
                </c:pt>
                <c:pt idx="9">
                  <c:v>0</c:v>
                </c:pt>
                <c:pt idx="10">
                  <c:v>0</c:v>
                </c:pt>
                <c:pt idx="11">
                  <c:v>0</c:v>
                </c:pt>
              </c:numCache>
            </c:numRef>
          </c:val>
          <c:extLst>
            <c:ext xmlns:c16="http://schemas.microsoft.com/office/drawing/2014/chart" uri="{C3380CC4-5D6E-409C-BE32-E72D297353CC}">
              <c16:uniqueId val="{00000006-0232-4450-8893-53B19A2E996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c:ext uri="{02D57815-91ED-43cb-92C2-25804820EDAC}">
                        <c15:formulaRef>
                          <c15:sqref>(計算_集計!$CZ$9,計算_集計!$DB$9,計算_集計!$DD$9,計算_集計!$DF$9,計算_集計!$DH$9,計算_集計!$DJ$9,計算_集計!$DL$9,計算_集計!$DN$9,計算_集計!$DP$9,計算_集計!$DR$9,計算_集計!$DT$9,計算_集計!$DV$9)</c15:sqref>
                        </c15:formulaRef>
                      </c:ext>
                    </c:extLst>
                    <c:numCache>
                      <c:formatCode>General</c:formatCode>
                      <c:ptCount val="12"/>
                      <c:pt idx="0">
                        <c:v>1</c:v>
                      </c:pt>
                      <c:pt idx="1">
                        <c:v>3</c:v>
                      </c:pt>
                      <c:pt idx="2">
                        <c:v>3</c:v>
                      </c:pt>
                      <c:pt idx="3">
                        <c:v>3</c:v>
                      </c:pt>
                      <c:pt idx="4">
                        <c:v>3</c:v>
                      </c:pt>
                      <c:pt idx="5">
                        <c:v>3</c:v>
                      </c:pt>
                      <c:pt idx="6">
                        <c:v>0</c:v>
                      </c:pt>
                      <c:pt idx="7">
                        <c:v>3</c:v>
                      </c:pt>
                      <c:pt idx="8">
                        <c:v>3</c:v>
                      </c:pt>
                      <c:pt idx="9">
                        <c:v>0</c:v>
                      </c:pt>
                      <c:pt idx="10">
                        <c:v>0</c:v>
                      </c:pt>
                      <c:pt idx="11">
                        <c:v>0</c:v>
                      </c:pt>
                    </c:numCache>
                  </c:numRef>
                </c:val>
                <c:extLst>
                  <c:ext xmlns:c16="http://schemas.microsoft.com/office/drawing/2014/chart" uri="{C3380CC4-5D6E-409C-BE32-E72D297353CC}">
                    <c16:uniqueId val="{00000007-0232-4450-8893-53B19A2E996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xmlns:c15="http://schemas.microsoft.com/office/drawing/2012/chart">
                      <c:ext xmlns:c15="http://schemas.microsoft.com/office/drawing/2012/chart" uri="{02D57815-91ED-43cb-92C2-25804820EDAC}">
                        <c15:formulaRef>
                          <c15:sqref>(計算_集計!$CZ$10,計算_集計!$DB$10,計算_集計!$DD$10,計算_集計!$DF$10,計算_集計!$DH$10,計算_集計!$DJ$10,計算_集計!$DL$10,計算_集計!$DN$10,計算_集計!$DP$10,計算_集計!$DR$10,計算_集計!$DT$10,計算_集計!$DV$10)</c15:sqref>
                        </c15:formulaRef>
                      </c:ext>
                    </c:extLst>
                    <c:numCache>
                      <c:formatCode>General</c:formatCode>
                      <c:ptCount val="12"/>
                      <c:pt idx="0">
                        <c:v>2</c:v>
                      </c:pt>
                      <c:pt idx="1">
                        <c:v>2</c:v>
                      </c:pt>
                      <c:pt idx="2">
                        <c:v>1</c:v>
                      </c:pt>
                      <c:pt idx="3">
                        <c:v>3</c:v>
                      </c:pt>
                      <c:pt idx="4">
                        <c:v>1</c:v>
                      </c:pt>
                      <c:pt idx="5">
                        <c:v>3</c:v>
                      </c:pt>
                      <c:pt idx="6">
                        <c:v>0</c:v>
                      </c:pt>
                      <c:pt idx="7">
                        <c:v>2</c:v>
                      </c:pt>
                      <c:pt idx="8">
                        <c:v>1</c:v>
                      </c:pt>
                      <c:pt idx="9">
                        <c:v>0</c:v>
                      </c:pt>
                      <c:pt idx="10">
                        <c:v>0</c:v>
                      </c:pt>
                      <c:pt idx="11">
                        <c:v>0</c:v>
                      </c:pt>
                    </c:numCache>
                  </c:numRef>
                </c:val>
                <c:extLst xmlns:c15="http://schemas.microsoft.com/office/drawing/2012/chart">
                  <c:ext xmlns:c16="http://schemas.microsoft.com/office/drawing/2014/chart" uri="{C3380CC4-5D6E-409C-BE32-E72D297353CC}">
                    <c16:uniqueId val="{00000008-0232-4450-8893-53B19A2E996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(計算_集計!$CZ$4,計算_集計!$DB$4,計算_集計!$DD$4,計算_集計!$DF$4,計算_集計!$DH$4,計算_集計!$DJ$4,計算_集計!$DL$4,計算_集計!$DN$4,計算_集計!$DP$4,計算_集計!$DR$4,計算_集計!$DT$4,計算_集計!$DV$4)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extLst xmlns:c15="http://schemas.microsoft.com/office/drawing/2012/chart">
                      <c:ext xmlns:c15="http://schemas.microsoft.com/office/drawing/2012/chart" uri="{02D57815-91ED-43cb-92C2-25804820EDAC}">
                        <c15:formulaRef>
                          <c15:sqref>(計算_集計!$CZ$11,計算_集計!$DB$11,計算_集計!$DD$11,計算_集計!$DF$11,計算_集計!$DH$11,計算_集計!$DJ$11,計算_集計!$DL$11,計算_集計!$DN$11,計算_集計!$DP$11,計算_集計!$DR$11,計算_集計!$DT$11,計算_集計!$DV$11)</c15:sqref>
                        </c15:formulaRef>
                      </c:ext>
                    </c:extLst>
                    <c:numCache>
                      <c:formatCode>General</c:formatCode>
                      <c:ptCount val="12"/>
                      <c:pt idx="0">
                        <c:v>3</c:v>
                      </c:pt>
                      <c:pt idx="1">
                        <c:v>2</c:v>
                      </c:pt>
                      <c:pt idx="2">
                        <c:v>1</c:v>
                      </c:pt>
                      <c:pt idx="3">
                        <c:v>3</c:v>
                      </c:pt>
                      <c:pt idx="4">
                        <c:v>1</c:v>
                      </c:pt>
                      <c:pt idx="5">
                        <c:v>3</c:v>
                      </c:pt>
                      <c:pt idx="6">
                        <c:v>0</c:v>
                      </c:pt>
                      <c:pt idx="7">
                        <c:v>2</c:v>
                      </c:pt>
                      <c:pt idx="8">
                        <c:v>1</c:v>
                      </c:pt>
                      <c:pt idx="9">
                        <c:v>0</c:v>
                      </c:pt>
                      <c:pt idx="10">
                        <c:v>0</c:v>
                      </c:pt>
                      <c:pt idx="11">
                        <c:v>0</c:v>
                      </c:pt>
                    </c:numCache>
                  </c:numRef>
                </c:val>
                <c:extLst xmlns:c15="http://schemas.microsoft.com/office/drawing/2012/chart">
                  <c:ext xmlns:c16="http://schemas.microsoft.com/office/drawing/2014/chart" uri="{C3380CC4-5D6E-409C-BE32-E72D297353CC}">
                    <c16:uniqueId val="{00000009-0232-4450-8893-53B19A2E996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8.6501046176046176E-2"/>
          <c:w val="0.48149226174314408"/>
          <c:h val="0.89079386724386733"/>
        </c:manualLayout>
      </c:layout>
      <c:barChart>
        <c:barDir val="bar"/>
        <c:grouping val="clustered"/>
        <c:varyColors val="0"/>
        <c:ser>
          <c:idx val="0"/>
          <c:order val="0"/>
          <c:tx>
            <c:strRef>
              <c:f>計算_集計!$A$8</c:f>
              <c:strCache>
                <c:ptCount val="1"/>
                <c:pt idx="0">
                  <c:v>今回</c:v>
                </c:pt>
              </c:strCache>
            </c:strRef>
          </c:tx>
          <c:spPr>
            <a:solidFill>
              <a:schemeClr val="accent5"/>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1-7226-4A41-92C4-20C2BDEEF1A9}"/>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3-7226-4A41-92C4-20C2BDEEF1A9}"/>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5-7226-4A41-92C4-20C2BDEEF1A9}"/>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(計算_集計!$DA$8,計算_集計!$DC$8,計算_集計!$DE$8,計算_集計!$DG$8,計算_集計!$DI$8,計算_集計!$DK$8,計算_集計!$DM$8,計算_集計!$DO$8,計算_集計!$DQ$8,計算_集計!$DS$8,計算_集計!$DU$8,計算_集計!$DW$8)</c:f>
              <c:numCache>
                <c:formatCode>General</c:formatCode>
                <c:ptCount val="12"/>
                <c:pt idx="0">
                  <c:v>4</c:v>
                </c:pt>
                <c:pt idx="1">
                  <c:v>4</c:v>
                </c:pt>
                <c:pt idx="2">
                  <c:v>4</c:v>
                </c:pt>
                <c:pt idx="3">
                  <c:v>4</c:v>
                </c:pt>
                <c:pt idx="4">
                  <c:v>4</c:v>
                </c:pt>
                <c:pt idx="5">
                  <c:v>4</c:v>
                </c:pt>
                <c:pt idx="6">
                  <c:v>0</c:v>
                </c:pt>
                <c:pt idx="7">
                  <c:v>4</c:v>
                </c:pt>
                <c:pt idx="8">
                  <c:v>4</c:v>
                </c:pt>
                <c:pt idx="9">
                  <c:v>0</c:v>
                </c:pt>
                <c:pt idx="10">
                  <c:v>0</c:v>
                </c:pt>
                <c:pt idx="11">
                  <c:v>0</c:v>
                </c:pt>
              </c:numCache>
            </c:numRef>
          </c:val>
          <c:extLst>
            <c:ext xmlns:c16="http://schemas.microsoft.com/office/drawing/2014/chart" uri="{C3380CC4-5D6E-409C-BE32-E72D297353CC}">
              <c16:uniqueId val="{00000006-7226-4A41-92C4-20C2BDEEF1A9}"/>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c:ext uri="{02D57815-91ED-43cb-92C2-25804820EDAC}">
                        <c15:formulaRef>
                          <c15:sqref>(計算_集計!$DA$9,計算_集計!$DC$9,計算_集計!$DE$9,計算_集計!$DG$9,計算_集計!$DI$9,計算_集計!$DK$9,計算_集計!$DM$9,計算_集計!$DO$9,計算_集計!$DQ$9,計算_集計!$DS$9,計算_集計!$DU$9,計算_集計!$DW$9)</c15:sqref>
                        </c15:formulaRef>
                      </c:ext>
                    </c:extLst>
                    <c:numCache>
                      <c:formatCode>General</c:formatCode>
                      <c:ptCount val="12"/>
                      <c:pt idx="0">
                        <c:v>3</c:v>
                      </c:pt>
                      <c:pt idx="1">
                        <c:v>3</c:v>
                      </c:pt>
                      <c:pt idx="2">
                        <c:v>3</c:v>
                      </c:pt>
                      <c:pt idx="3">
                        <c:v>3</c:v>
                      </c:pt>
                      <c:pt idx="4">
                        <c:v>3</c:v>
                      </c:pt>
                      <c:pt idx="5">
                        <c:v>3</c:v>
                      </c:pt>
                      <c:pt idx="6">
                        <c:v>0</c:v>
                      </c:pt>
                      <c:pt idx="7">
                        <c:v>3</c:v>
                      </c:pt>
                      <c:pt idx="8">
                        <c:v>3</c:v>
                      </c:pt>
                      <c:pt idx="9">
                        <c:v>0</c:v>
                      </c:pt>
                      <c:pt idx="10">
                        <c:v>0</c:v>
                      </c:pt>
                      <c:pt idx="11">
                        <c:v>0</c:v>
                      </c:pt>
                    </c:numCache>
                  </c:numRef>
                </c:val>
                <c:extLst>
                  <c:ext xmlns:c16="http://schemas.microsoft.com/office/drawing/2014/chart" uri="{C3380CC4-5D6E-409C-BE32-E72D297353CC}">
                    <c16:uniqueId val="{00000007-7226-4A41-92C4-20C2BDEEF1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xmlns:c15="http://schemas.microsoft.com/office/drawing/2012/chart">
                      <c:ext xmlns:c15="http://schemas.microsoft.com/office/drawing/2012/chart" uri="{02D57815-91ED-43cb-92C2-25804820EDAC}">
                        <c15:formulaRef>
                          <c15:sqref>(計算_集計!$DA$10,計算_集計!$DC$10,計算_集計!$DE$10,計算_集計!$DG$10,計算_集計!$DI$10,計算_集計!$DK$10,計算_集計!$DM$10,計算_集計!$DO$10,計算_集計!$DQ$10,計算_集計!$DS$10,計算_集計!$DU$10,計算_集計!$DW$10)</c15:sqref>
                        </c15:formulaRef>
                      </c:ext>
                    </c:extLst>
                    <c:numCache>
                      <c:formatCode>General</c:formatCode>
                      <c:ptCount val="12"/>
                      <c:pt idx="0">
                        <c:v>1</c:v>
                      </c:pt>
                      <c:pt idx="1">
                        <c:v>2</c:v>
                      </c:pt>
                      <c:pt idx="2">
                        <c:v>1</c:v>
                      </c:pt>
                      <c:pt idx="3">
                        <c:v>2</c:v>
                      </c:pt>
                      <c:pt idx="4">
                        <c:v>2</c:v>
                      </c:pt>
                      <c:pt idx="5">
                        <c:v>1</c:v>
                      </c:pt>
                      <c:pt idx="6">
                        <c:v>0</c:v>
                      </c:pt>
                      <c:pt idx="7">
                        <c:v>0</c:v>
                      </c:pt>
                      <c:pt idx="8">
                        <c:v>2</c:v>
                      </c:pt>
                      <c:pt idx="9">
                        <c:v>0</c:v>
                      </c:pt>
                      <c:pt idx="10">
                        <c:v>0</c:v>
                      </c:pt>
                      <c:pt idx="11">
                        <c:v>0</c:v>
                      </c:pt>
                    </c:numCache>
                  </c:numRef>
                </c:val>
                <c:extLst xmlns:c15="http://schemas.microsoft.com/office/drawing/2012/chart">
                  <c:ext xmlns:c16="http://schemas.microsoft.com/office/drawing/2014/chart" uri="{C3380CC4-5D6E-409C-BE32-E72D297353CC}">
                    <c16:uniqueId val="{00000008-7226-4A41-92C4-20C2BDEEF1A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(計算_集計!$DA$4,計算_集計!$DC$4,計算_集計!$DE$4,計算_集計!$DG$4,計算_集計!$DI$4,計算_集計!$DK$4,計算_集計!$DM$4,計算_集計!$DO$4,計算_集計!$DQ$4,計算_集計!$DS$4,計算_集計!$DU$4,計算_集計!$DW$4)</c15:sqref>
                        </c15:formulaRef>
                      </c:ext>
                    </c:extLst>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extLst xmlns:c15="http://schemas.microsoft.com/office/drawing/2012/chart">
                      <c:ext xmlns:c15="http://schemas.microsoft.com/office/drawing/2012/chart" uri="{02D57815-91ED-43cb-92C2-25804820EDAC}">
                        <c15:formulaRef>
                          <c15:sqref>(計算_集計!$DA$11,計算_集計!$DC$11,計算_集計!$DE$11,計算_集計!$DG$11,計算_集計!$DI$11,計算_集計!$DK$11,計算_集計!$DM$11,計算_集計!$DO$11,計算_集計!$DQ$11,計算_集計!$DS$11,計算_集計!$DU$11,計算_集計!$DW$11)</c15:sqref>
                        </c15:formulaRef>
                      </c:ext>
                    </c:extLst>
                    <c:numCache>
                      <c:formatCode>General</c:formatCode>
                      <c:ptCount val="12"/>
                      <c:pt idx="0">
                        <c:v>1</c:v>
                      </c:pt>
                      <c:pt idx="1">
                        <c:v>2</c:v>
                      </c:pt>
                      <c:pt idx="2">
                        <c:v>1</c:v>
                      </c:pt>
                      <c:pt idx="3">
                        <c:v>2</c:v>
                      </c:pt>
                      <c:pt idx="4">
                        <c:v>2</c:v>
                      </c:pt>
                      <c:pt idx="5">
                        <c:v>1</c:v>
                      </c:pt>
                      <c:pt idx="6">
                        <c:v>0</c:v>
                      </c:pt>
                      <c:pt idx="7">
                        <c:v>0</c:v>
                      </c:pt>
                      <c:pt idx="8">
                        <c:v>2</c:v>
                      </c:pt>
                      <c:pt idx="9">
                        <c:v>0</c:v>
                      </c:pt>
                      <c:pt idx="10">
                        <c:v>0</c:v>
                      </c:pt>
                      <c:pt idx="11">
                        <c:v>0</c:v>
                      </c:pt>
                    </c:numCache>
                  </c:numRef>
                </c:val>
                <c:extLst xmlns:c15="http://schemas.microsoft.com/office/drawing/2012/chart">
                  <c:ext xmlns:c16="http://schemas.microsoft.com/office/drawing/2014/chart" uri="{C3380CC4-5D6E-409C-BE32-E72D297353CC}">
                    <c16:uniqueId val="{00000009-7226-4A41-92C4-20C2BDEEF1A9}"/>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計算_集計!$CG$3:$CP$7</c:f>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f>計算_集計!$CG$8:$CP$8</c:f>
              <c:numCache>
                <c:formatCode>0_);[Red]\(0\)</c:formatCode>
                <c:ptCount val="10"/>
                <c:pt idx="0">
                  <c:v>1</c:v>
                </c:pt>
                <c:pt idx="1">
                  <c:v>2</c:v>
                </c:pt>
                <c:pt idx="2">
                  <c:v>3</c:v>
                </c:pt>
                <c:pt idx="3">
                  <c:v>4</c:v>
                </c:pt>
                <c:pt idx="4">
                  <c:v>2</c:v>
                </c:pt>
                <c:pt idx="5">
                  <c:v>1</c:v>
                </c:pt>
                <c:pt idx="6">
                  <c:v>2</c:v>
                </c:pt>
                <c:pt idx="7">
                  <c:v>4</c:v>
                </c:pt>
                <c:pt idx="8">
                  <c:v>5</c:v>
                </c:pt>
                <c:pt idx="9">
                  <c:v>1</c:v>
                </c:pt>
              </c:numCache>
            </c:numRef>
          </c:val>
          <c:extLst>
            <c:ext xmlns:c16="http://schemas.microsoft.com/office/drawing/2014/chart" uri="{C3380CC4-5D6E-409C-BE32-E72D297353CC}">
              <c16:uniqueId val="{00000000-8DE4-489A-A708-3B48E9DCA602}"/>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計算_集計!$CG$3:$CP$7</c15:sqref>
                        </c15:formulaRef>
                      </c:ext>
                    </c:extLst>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extLst>
                      <c:ext uri="{02D57815-91ED-43cb-92C2-25804820EDAC}">
                        <c15:formulaRef>
                          <c15:sqref>計算_集計!$CG$7:$CP$7</c15:sqref>
                        </c15:formulaRef>
                      </c:ext>
                    </c:extLst>
                    <c:numCache>
                      <c:formatCode>General</c:formatCode>
                      <c:ptCount val="10"/>
                    </c:numCache>
                  </c:numRef>
                </c:val>
                <c:extLst>
                  <c:ext xmlns:c16="http://schemas.microsoft.com/office/drawing/2014/chart" uri="{C3380CC4-5D6E-409C-BE32-E72D297353CC}">
                    <c16:uniqueId val="{00000001-8DE4-489A-A708-3B48E9DCA602}"/>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計算_集計!$CT$3:$CV$7</c:f>
              <c:multiLvlStrCache>
                <c:ptCount val="3"/>
                <c:lvl>
                  <c:pt idx="0">
                    <c:v>イベントの実施</c:v>
                  </c:pt>
                  <c:pt idx="1">
                    <c:v>実施無し</c:v>
                  </c:pt>
                </c:lvl>
                <c:lvl>
                  <c:pt idx="0">
                    <c:v>利用</c:v>
                  </c:pt>
                  <c:pt idx="2">
                    <c:v>未利用</c:v>
                  </c:pt>
                </c:lvl>
              </c:multiLvlStrCache>
            </c:multiLvlStrRef>
          </c:cat>
          <c:val>
            <c:numRef>
              <c:f>計算_集計!$CT$8:$CV$8</c:f>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0-1958-4B99-A6D1-221977692D23}"/>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c:ext uri="{02D57815-91ED-43cb-92C2-25804820EDAC}">
                        <c15:formulaRef>
                          <c15:sqref>計算_集計!$CT$5:$CV$5</c15:sqref>
                        </c15:formulaRef>
                      </c:ext>
                    </c:extLst>
                    <c:numCache>
                      <c:formatCode>General</c:formatCode>
                      <c:ptCount val="3"/>
                    </c:numCache>
                  </c:numRef>
                </c:val>
                <c:extLst>
                  <c:ext xmlns:c16="http://schemas.microsoft.com/office/drawing/2014/chart" uri="{C3380CC4-5D6E-409C-BE32-E72D297353CC}">
                    <c16:uniqueId val="{00000001-1958-4B99-A6D1-221977692D23}"/>
                  </c:ext>
                </c:extLst>
              </c15:ser>
            </c15:filteredBarSeries>
            <c15:filteredBarSeries>
              <c15:ser>
                <c:idx val="2"/>
                <c:order val="2"/>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計算_集計!$CT$6:$CV$6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1958-4B99-A6D1-221977692D23}"/>
                  </c:ext>
                </c:extLst>
              </c15:ser>
            </c15:filteredBarSeries>
            <c15:filteredBarSeries>
              <c15:ser>
                <c:idx val="3"/>
                <c:order val="3"/>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計算_集計!$CT$7:$CV$7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1958-4B99-A6D1-221977692D23}"/>
                  </c:ext>
                </c:extLst>
              </c15:ser>
            </c15:filteredBarSeries>
            <c15:filteredBarSeries>
              <c15:ser>
                <c:idx val="4"/>
                <c:order val="4"/>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計算_集計!$CT$8:$CV$8</c15:sqref>
                        </c15:formulaRef>
                      </c:ext>
                    </c:extLst>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4-1958-4B99-A6D1-221977692D23}"/>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03-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C4AB-435D-8C63-223046C335DF}"/>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C4AB-435D-8C63-223046C335DF}"/>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C4AB-435D-8C63-223046C335D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計算_集計!$CB$4:$CC$4</c:f>
              <c:strCache>
                <c:ptCount val="2"/>
                <c:pt idx="0">
                  <c:v>利用</c:v>
                </c:pt>
                <c:pt idx="1">
                  <c:v>未利用</c:v>
                </c:pt>
              </c:strCache>
            </c:strRef>
          </c:cat>
          <c:val>
            <c:numRef>
              <c:f>計算_集計!$CB$8:$CC$8</c:f>
              <c:numCache>
                <c:formatCode>0%</c:formatCode>
                <c:ptCount val="2"/>
                <c:pt idx="0">
                  <c:v>0.96</c:v>
                </c:pt>
                <c:pt idx="1">
                  <c:v>0.04</c:v>
                </c:pt>
              </c:numCache>
            </c:numRef>
          </c:val>
          <c:extLst>
            <c:ext xmlns:c16="http://schemas.microsoft.com/office/drawing/2014/chart" uri="{C3380CC4-5D6E-409C-BE32-E72D297353CC}">
              <c16:uniqueId val="{00000008-C4AB-435D-8C63-223046C335D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0C-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C4AB-435D-8C63-223046C335DF}"/>
              </c:ext>
            </c:extLst>
          </c:dPt>
          <c:cat>
            <c:strRef>
              <c:f>計算_集計!$CB$4:$CC$4</c:f>
              <c:strCache>
                <c:ptCount val="2"/>
                <c:pt idx="0">
                  <c:v>利用</c:v>
                </c:pt>
                <c:pt idx="1">
                  <c:v>未利用</c:v>
                </c:pt>
              </c:strCache>
            </c:strRef>
          </c:cat>
          <c:val>
            <c:numRef>
              <c:f>計算_集計!$CB$6:$CC$6</c:f>
              <c:numCache>
                <c:formatCode>General</c:formatCode>
                <c:ptCount val="2"/>
                <c:pt idx="0">
                  <c:v>0</c:v>
                </c:pt>
                <c:pt idx="1">
                  <c:v>0</c:v>
                </c:pt>
              </c:numCache>
            </c:numRef>
          </c:val>
          <c:extLst>
            <c:ext xmlns:c16="http://schemas.microsoft.com/office/drawing/2014/chart" uri="{C3380CC4-5D6E-409C-BE32-E72D297353CC}">
              <c16:uniqueId val="{0000000F-C4AB-435D-8C63-223046C335D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3-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C4AB-435D-8C63-223046C335DF}"/>
              </c:ext>
            </c:extLst>
          </c:dPt>
          <c:cat>
            <c:strRef>
              <c:f>計算_集計!$CB$4:$CC$4</c:f>
              <c:strCache>
                <c:ptCount val="2"/>
                <c:pt idx="0">
                  <c:v>利用</c:v>
                </c:pt>
                <c:pt idx="1">
                  <c:v>未利用</c:v>
                </c:pt>
              </c:strCache>
            </c:strRef>
          </c:cat>
          <c:val>
            <c:numRef>
              <c:f>計算_集計!$CB$7:$CC$7</c:f>
              <c:numCache>
                <c:formatCode>General</c:formatCode>
                <c:ptCount val="2"/>
              </c:numCache>
            </c:numRef>
          </c:val>
          <c:extLst>
            <c:ext xmlns:c16="http://schemas.microsoft.com/office/drawing/2014/chart" uri="{C3380CC4-5D6E-409C-BE32-E72D297353CC}">
              <c16:uniqueId val="{00000016-C4AB-435D-8C63-223046C335DF}"/>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A-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C4AB-435D-8C63-223046C335DF}"/>
              </c:ext>
            </c:extLst>
          </c:dPt>
          <c:cat>
            <c:strRef>
              <c:f>計算_集計!$CB$4:$CC$4</c:f>
              <c:strCache>
                <c:ptCount val="2"/>
                <c:pt idx="0">
                  <c:v>利用</c:v>
                </c:pt>
                <c:pt idx="1">
                  <c:v>未利用</c:v>
                </c:pt>
              </c:strCache>
            </c:strRef>
          </c:cat>
          <c:val>
            <c:numRef>
              <c:f>計算_集計!$CB$8:$CC$8</c:f>
              <c:numCache>
                <c:formatCode>0%</c:formatCode>
                <c:ptCount val="2"/>
                <c:pt idx="0">
                  <c:v>0.96</c:v>
                </c:pt>
                <c:pt idx="1">
                  <c:v>0.04</c:v>
                </c:pt>
              </c:numCache>
            </c:numRef>
          </c:val>
          <c:extLst>
            <c:ext xmlns:c16="http://schemas.microsoft.com/office/drawing/2014/chart" uri="{C3380CC4-5D6E-409C-BE32-E72D297353CC}">
              <c16:uniqueId val="{0000001D-C4AB-435D-8C63-223046C335D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03-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3F64-4BFB-82BD-F727891A79BA}"/>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3F64-4BFB-82BD-F727891A79BA}"/>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3F64-4BFB-82BD-F727891A79BA}"/>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計算_集計!$CQ$4:$CR$4</c:f>
              <c:strCache>
                <c:ptCount val="2"/>
                <c:pt idx="0">
                  <c:v>利用</c:v>
                </c:pt>
                <c:pt idx="1">
                  <c:v>未利用</c:v>
                </c:pt>
              </c:strCache>
            </c:strRef>
          </c:cat>
          <c:val>
            <c:numRef>
              <c:f>計算_集計!$CQ$8:$CR$8</c:f>
              <c:numCache>
                <c:formatCode>0%</c:formatCode>
                <c:ptCount val="2"/>
                <c:pt idx="0">
                  <c:v>0.54545454545454541</c:v>
                </c:pt>
                <c:pt idx="1">
                  <c:v>0.45454545454545453</c:v>
                </c:pt>
              </c:numCache>
            </c:numRef>
          </c:val>
          <c:extLst>
            <c:ext xmlns:c16="http://schemas.microsoft.com/office/drawing/2014/chart" uri="{C3380CC4-5D6E-409C-BE32-E72D297353CC}">
              <c16:uniqueId val="{00000008-3F64-4BFB-82BD-F727891A79BA}"/>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0C-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3F64-4BFB-82BD-F727891A79BA}"/>
              </c:ext>
            </c:extLst>
          </c:dPt>
          <c:cat>
            <c:strRef>
              <c:f>計算_集計!$CQ$4:$CR$4</c:f>
              <c:strCache>
                <c:ptCount val="2"/>
                <c:pt idx="0">
                  <c:v>利用</c:v>
                </c:pt>
                <c:pt idx="1">
                  <c:v>未利用</c:v>
                </c:pt>
              </c:strCache>
            </c:strRef>
          </c:cat>
          <c:val>
            <c:numRef>
              <c:f>計算_集計!$CQ$6:$CR$6</c:f>
              <c:numCache>
                <c:formatCode>General</c:formatCode>
                <c:ptCount val="2"/>
                <c:pt idx="0">
                  <c:v>0</c:v>
                </c:pt>
                <c:pt idx="1">
                  <c:v>0</c:v>
                </c:pt>
              </c:numCache>
            </c:numRef>
          </c:val>
          <c:extLst>
            <c:ext xmlns:c16="http://schemas.microsoft.com/office/drawing/2014/chart" uri="{C3380CC4-5D6E-409C-BE32-E72D297353CC}">
              <c16:uniqueId val="{0000000F-3F64-4BFB-82BD-F727891A79BA}"/>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3-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3F64-4BFB-82BD-F727891A79BA}"/>
              </c:ext>
            </c:extLst>
          </c:dPt>
          <c:cat>
            <c:strRef>
              <c:f>計算_集計!$CQ$4:$CR$4</c:f>
              <c:strCache>
                <c:ptCount val="2"/>
                <c:pt idx="0">
                  <c:v>利用</c:v>
                </c:pt>
                <c:pt idx="1">
                  <c:v>未利用</c:v>
                </c:pt>
              </c:strCache>
            </c:strRef>
          </c:cat>
          <c:val>
            <c:numRef>
              <c:f>計算_集計!$CQ$7:$CR$7</c:f>
              <c:numCache>
                <c:formatCode>General</c:formatCode>
                <c:ptCount val="2"/>
              </c:numCache>
            </c:numRef>
          </c:val>
          <c:extLst>
            <c:ext xmlns:c16="http://schemas.microsoft.com/office/drawing/2014/chart" uri="{C3380CC4-5D6E-409C-BE32-E72D297353CC}">
              <c16:uniqueId val="{00000016-3F64-4BFB-82BD-F727891A79BA}"/>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A-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3F64-4BFB-82BD-F727891A79BA}"/>
              </c:ext>
            </c:extLst>
          </c:dPt>
          <c:cat>
            <c:strRef>
              <c:f>計算_集計!$CQ$4:$CR$4</c:f>
              <c:strCache>
                <c:ptCount val="2"/>
                <c:pt idx="0">
                  <c:v>利用</c:v>
                </c:pt>
                <c:pt idx="1">
                  <c:v>未利用</c:v>
                </c:pt>
              </c:strCache>
            </c:strRef>
          </c:cat>
          <c:val>
            <c:numRef>
              <c:f>計算_集計!$CQ$8:$CR$8</c:f>
              <c:numCache>
                <c:formatCode>0%</c:formatCode>
                <c:ptCount val="2"/>
                <c:pt idx="0">
                  <c:v>0.54545454545454541</c:v>
                </c:pt>
                <c:pt idx="1">
                  <c:v>0.45454545454545453</c:v>
                </c:pt>
              </c:numCache>
            </c:numRef>
          </c:val>
          <c:extLst>
            <c:ext xmlns:c16="http://schemas.microsoft.com/office/drawing/2014/chart" uri="{C3380CC4-5D6E-409C-BE32-E72D297353CC}">
              <c16:uniqueId val="{0000001D-3F64-4BFB-82BD-F727891A79B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03-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207C-456F-9733-4FDB317E025C}"/>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207C-456F-9733-4FDB317E025C}"/>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207C-456F-9733-4FDB317E025C}"/>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0.625</c:v>
                </c:pt>
                <c:pt idx="1">
                  <c:v>0.375</c:v>
                </c:pt>
              </c:numCache>
            </c:numRef>
          </c:val>
          <c:extLst>
            <c:ext xmlns:c16="http://schemas.microsoft.com/office/drawing/2014/chart" uri="{C3380CC4-5D6E-409C-BE32-E72D297353CC}">
              <c16:uniqueId val="{00000008-207C-456F-9733-4FDB317E025C}"/>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0C-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207C-456F-9733-4FDB317E025C}"/>
              </c:ext>
            </c:extLst>
          </c:dPt>
          <c:cat>
            <c:strRef>
              <c:f>計算_集計!$CD$4:$CE$4</c:f>
              <c:strCache>
                <c:ptCount val="2"/>
                <c:pt idx="0">
                  <c:v>「利用者の様子が見やすい」割合</c:v>
                </c:pt>
                <c:pt idx="1">
                  <c:v>「利用者の様子が見にくい」割合</c:v>
                </c:pt>
              </c:strCache>
            </c:strRef>
          </c:cat>
          <c:val>
            <c:numRef>
              <c:f>計算_集計!$CD$6:$CE$6</c:f>
              <c:numCache>
                <c:formatCode>General</c:formatCode>
                <c:ptCount val="2"/>
                <c:pt idx="0">
                  <c:v>0</c:v>
                </c:pt>
                <c:pt idx="1">
                  <c:v>0</c:v>
                </c:pt>
              </c:numCache>
            </c:numRef>
          </c:val>
          <c:extLst>
            <c:ext xmlns:c16="http://schemas.microsoft.com/office/drawing/2014/chart" uri="{C3380CC4-5D6E-409C-BE32-E72D297353CC}">
              <c16:uniqueId val="{0000000F-207C-456F-9733-4FDB317E025C}"/>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13-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207C-456F-9733-4FDB317E025C}"/>
              </c:ext>
            </c:extLst>
          </c:dPt>
          <c:cat>
            <c:strRef>
              <c:f>計算_集計!$CD$4:$CE$4</c:f>
              <c:strCache>
                <c:ptCount val="2"/>
                <c:pt idx="0">
                  <c:v>「利用者の様子が見やすい」割合</c:v>
                </c:pt>
                <c:pt idx="1">
                  <c:v>「利用者の様子が見にくい」割合</c:v>
                </c:pt>
              </c:strCache>
            </c:strRef>
          </c:cat>
          <c:val>
            <c:numRef>
              <c:f>計算_集計!$CD$7:$CE$7</c:f>
              <c:numCache>
                <c:formatCode>General</c:formatCode>
                <c:ptCount val="2"/>
              </c:numCache>
            </c:numRef>
          </c:val>
          <c:extLst>
            <c:ext xmlns:c16="http://schemas.microsoft.com/office/drawing/2014/chart" uri="{C3380CC4-5D6E-409C-BE32-E72D297353CC}">
              <c16:uniqueId val="{00000016-207C-456F-9733-4FDB317E025C}"/>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207C-456F-9733-4FDB317E025C}"/>
              </c:ext>
            </c:extLst>
          </c:dPt>
          <c:dPt>
            <c:idx val="1"/>
            <c:bubble3D val="0"/>
            <c:spPr>
              <a:solidFill>
                <a:schemeClr val="accent1"/>
              </a:solidFill>
              <a:ln>
                <a:noFill/>
              </a:ln>
              <a:effectLst/>
            </c:spPr>
            <c:extLst>
              <c:ext xmlns:c16="http://schemas.microsoft.com/office/drawing/2014/chart" uri="{C3380CC4-5D6E-409C-BE32-E72D297353CC}">
                <c16:uniqueId val="{0000001A-207C-456F-9733-4FDB317E025C}"/>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207C-456F-9733-4FDB317E025C}"/>
              </c:ext>
            </c:extLst>
          </c:dPt>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0.625</c:v>
                </c:pt>
                <c:pt idx="1">
                  <c:v>0.375</c:v>
                </c:pt>
              </c:numCache>
            </c:numRef>
          </c:val>
          <c:extLst>
            <c:ext xmlns:c16="http://schemas.microsoft.com/office/drawing/2014/chart" uri="{C3380CC4-5D6E-409C-BE32-E72D297353CC}">
              <c16:uniqueId val="{0000001D-207C-456F-9733-4FDB317E025C}"/>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595425685425686"/>
          <c:w val="0.48149226174314408"/>
          <c:h val="0.88096121933621929"/>
        </c:manualLayout>
      </c:layout>
      <c:barChart>
        <c:barDir val="bar"/>
        <c:grouping val="clustered"/>
        <c:varyColors val="0"/>
        <c:ser>
          <c:idx val="3"/>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計算_集計!$DZ$8:$EW$8</c15:sqref>
                  </c15:fullRef>
                </c:ext>
              </c:extLst>
              <c:f>(計算_集計!$DZ$8,計算_集計!$EB$8,計算_集計!$ED$8,計算_集計!$EF$8,計算_集計!$EH$8,計算_集計!$EJ$8,計算_集計!$EL$8,計算_集計!$EN$8,計算_集計!$EP$8,計算_集計!$ER$8,計算_集計!$ET$8,計算_集計!$EV$8)</c:f>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c:ext xmlns:c16="http://schemas.microsoft.com/office/drawing/2014/chart" uri="{C3380CC4-5D6E-409C-BE32-E72D297353CC}">
              <c16:uniqueId val="{00000000-A666-4119-A0C6-E4999145C14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5-A666-4119-A0C6-E4999145C1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uri="{02D57815-91ED-43cb-92C2-25804820EDAC}">
                        <c15:fullRef>
                          <c15:sqref>計算_集計!$DZ$5:$EW$5</c15:sqref>
                        </c15:fullRef>
                        <c15:formulaRef>
                          <c15:sqref>(計算_集計!$DZ$5,計算_集計!$EB$5,計算_集計!$ED$5,計算_集計!$EF$5,計算_集計!$EH$5,計算_集計!$EJ$5,計算_集計!$EL$5,計算_集計!$EN$5,計算_集計!$EP$5,計算_集計!$ER$5,計算_集計!$ET$5,計算_集計!$EV$5)</c15:sqref>
                        </c15:formulaRef>
                      </c:ext>
                    </c:extLst>
                    <c:numCache>
                      <c:formatCode>General</c:formatCode>
                      <c:ptCount val="12"/>
                    </c:numCache>
                  </c:numRef>
                </c:val>
                <c:extLst>
                  <c:ext uri="{02D57815-91ED-43cb-92C2-25804820EDAC}">
                    <c15:categoryFilterExceptions>
                      <c15:categoryFilterException>
                        <c15:sqref>計算_集計!$EM$5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6-A666-4119-A0C6-E4999145C144}"/>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計算_集計!$DZ$6:$EW$6</c15:sqref>
                        </c15:fullRef>
                        <c15:formulaRef>
                          <c15:sqref>(計算_集計!$DZ$6,計算_集計!$EB$6,計算_集計!$ED$6,計算_集計!$EF$6,計算_集計!$EH$6,計算_集計!$EJ$6,計算_集計!$EL$6,計算_集計!$EN$6,計算_集計!$EP$6,計算_集計!$ER$6,計算_集計!$ET$6,計算_集計!$EV$6)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A666-4119-A0C6-E4999145C144}"/>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計算_集計!$DZ$7:$EW$7</c15:sqref>
                        </c15:fullRef>
                        <c15:formulaRef>
                          <c15:sqref>(計算_集計!$DZ$7,計算_集計!$EB$7,計算_集計!$ED$7,計算_集計!$EF$7,計算_集計!$EH$7,計算_集計!$EJ$7,計算_集計!$EL$7,計算_集計!$EN$7,計算_集計!$EP$7,計算_集計!$ER$7,計算_集計!$ET$7,計算_集計!$EV$7)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8-A666-4119-A0C6-E4999145C14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計算_集計!$DZ$9:$EW$9</c15:sqref>
                        </c15:fullRef>
                        <c15:formulaRef>
                          <c15:sqref>(計算_集計!$DZ$9,計算_集計!$EB$9,計算_集計!$ED$9,計算_集計!$EF$9,計算_集計!$EH$9,計算_集計!$EJ$9,計算_集計!$EL$9,計算_集計!$EN$9,計算_集計!$EP$9,計算_集計!$ER$9,計算_集計!$ET$9,計算_集計!$EV$9)</c15:sqref>
                        </c15:formulaRef>
                      </c:ext>
                    </c:extLst>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xmlns:c15="http://schemas.microsoft.com/office/drawing/2012/chart">
                  <c:ext xmlns:c16="http://schemas.microsoft.com/office/drawing/2014/chart" uri="{C3380CC4-5D6E-409C-BE32-E72D297353CC}">
                    <c16:uniqueId val="{00000001-A666-4119-A0C6-E4999145C1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計算_集計!$DZ$10:$EW$10</c15:sqref>
                        </c15:fullRef>
                        <c15:formulaRef>
                          <c15:sqref>(計算_集計!$DZ$10,計算_集計!$EB$10,計算_集計!$ED$10,計算_集計!$EF$10,計算_集計!$EH$10,計算_集計!$EJ$10,計算_集計!$EL$10,計算_集計!$EN$10,計算_集計!$EP$10,計算_集計!$ER$10,計算_集計!$ET$10,計算_集計!$EV$10)</c15:sqref>
                        </c15:formulaRef>
                      </c:ext>
                    </c:extLst>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xmlns:c15="http://schemas.microsoft.com/office/drawing/2012/chart">
                  <c:ext xmlns:c16="http://schemas.microsoft.com/office/drawing/2014/chart" uri="{C3380CC4-5D6E-409C-BE32-E72D297353CC}">
                    <c16:uniqueId val="{00000002-A666-4119-A0C6-E4999145C14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計算_集計!$DZ$11:$EW$11</c15:sqref>
                        </c15:fullRef>
                        <c15:formulaRef>
                          <c15:sqref>(計算_集計!$DZ$11,計算_集計!$EB$11,計算_集計!$ED$11,計算_集計!$EF$11,計算_集計!$EH$11,計算_集計!$EJ$11,計算_集計!$EL$11,計算_集計!$EN$11,計算_集計!$EP$11,計算_集計!$ER$11,計算_集計!$ET$11,計算_集計!$EV$11)</c15:sqref>
                        </c15:formulaRef>
                      </c:ext>
                    </c:extLst>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xmlns:c15="http://schemas.microsoft.com/office/drawing/2012/chart">
                  <c:ext xmlns:c16="http://schemas.microsoft.com/office/drawing/2014/chart" uri="{C3380CC4-5D6E-409C-BE32-E72D297353CC}">
                    <c16:uniqueId val="{00000003-A666-4119-A0C6-E4999145C14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At val="0"/>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202363990215509"/>
          <c:w val="0.48149226174314408"/>
          <c:h val="0.88502430053386183"/>
        </c:manualLayout>
      </c:layout>
      <c:barChart>
        <c:barDir val="bar"/>
        <c:grouping val="clustered"/>
        <c:varyColors val="0"/>
        <c:ser>
          <c:idx val="3"/>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計算_集計!$DZ$8:$EW$8</c15:sqref>
                  </c15:fullRef>
                </c:ext>
              </c:extLst>
              <c:f>(計算_集計!$EA$8,計算_集計!$EC$8,計算_集計!$EE$8,計算_集計!$EG$8,計算_集計!$EI$8,計算_集計!$EK$8,計算_集計!$EM$8,計算_集計!$EO$8,計算_集計!$EQ$8,計算_集計!$ES$8,計算_集計!$EU$8,計算_集計!$EW$8)</c:f>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c:ext xmlns:c16="http://schemas.microsoft.com/office/drawing/2014/chart" uri="{C3380CC4-5D6E-409C-BE32-E72D297353CC}">
              <c16:uniqueId val="{00000000-D980-49C4-8E1D-746D1461197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5-D980-49C4-8E1D-746D14611974}"/>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7-D980-49C4-8E1D-746D14611974}"/>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uri="{02D57815-91ED-43cb-92C2-25804820EDAC}">
                        <c15:fullRef>
                          <c15:sqref>計算_集計!$DZ$5:$EW$5</c15:sqref>
                        </c15:fullRef>
                        <c15:formulaRef>
                          <c15:sqref>(計算_集計!$EA$5,計算_集計!$EC$5,計算_集計!$EE$5,計算_集計!$EG$5,計算_集計!$EI$5,計算_集計!$EK$5,計算_集計!$EM$5,計算_集計!$EO$5,計算_集計!$EQ$5,計算_集計!$ES$5,計算_集計!$EU$5,計算_集計!$EW$5)</c15:sqref>
                        </c15:formulaRef>
                      </c:ext>
                    </c:extLst>
                    <c:numCache>
                      <c:formatCode>General</c:formatCode>
                      <c:ptCount val="12"/>
                    </c:numCache>
                  </c:numRef>
                </c:val>
                <c:extLst>
                  <c:ext xmlns:c16="http://schemas.microsoft.com/office/drawing/2014/chart" uri="{C3380CC4-5D6E-409C-BE32-E72D297353CC}">
                    <c16:uniqueId val="{00000008-D980-49C4-8E1D-746D14611974}"/>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計算_集計!$DZ$6:$EW$6</c15:sqref>
                        </c15:fullRef>
                        <c15:formulaRef>
                          <c15:sqref>(計算_集計!$EA$6,計算_集計!$EC$6,計算_集計!$EE$6,計算_集計!$EG$6,計算_集計!$EI$6,計算_集計!$EK$6,計算_集計!$EM$6,計算_集計!$EO$6,計算_集計!$EQ$6,計算_集計!$ES$6,計算_集計!$EU$6,計算_集計!$EW$6)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D980-49C4-8E1D-746D14611974}"/>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計算_集計!$DZ$7:$EW$7</c15:sqref>
                        </c15:fullRef>
                        <c15:formulaRef>
                          <c15:sqref>(計算_集計!$EA$7,計算_集計!$EC$7,計算_集計!$EE$7,計算_集計!$EG$7,計算_集計!$EI$7,計算_集計!$EK$7,計算_集計!$EM$7,計算_集計!$EO$7,計算_集計!$EQ$7,計算_集計!$ES$7,計算_集計!$EU$7,計算_集計!$EW$7)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D980-49C4-8E1D-746D1461197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計算_集計!$DZ$9:$EW$9</c15:sqref>
                        </c15:fullRef>
                        <c15:formulaRef>
                          <c15:sqref>(計算_集計!$EA$9,計算_集計!$EC$9,計算_集計!$EE$9,計算_集計!$EG$9,計算_集計!$EI$9,計算_集計!$EK$9,計算_集計!$EM$9,計算_集計!$EO$9,計算_集計!$EQ$9,計算_集計!$ES$9,計算_集計!$EU$9,計算_集計!$EW$9)</c15:sqref>
                        </c15:formulaRef>
                      </c:ext>
                    </c:extLst>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xmlns:c15="http://schemas.microsoft.com/office/drawing/2012/chart">
                  <c:ext xmlns:c16="http://schemas.microsoft.com/office/drawing/2014/chart" uri="{C3380CC4-5D6E-409C-BE32-E72D297353CC}">
                    <c16:uniqueId val="{00000001-D980-49C4-8E1D-746D1461197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計算_集計!$DZ$10:$EW$10</c15:sqref>
                        </c15:fullRef>
                        <c15:formulaRef>
                          <c15:sqref>(計算_集計!$EA$10,計算_集計!$EC$10,計算_集計!$EE$10,計算_集計!$EG$10,計算_集計!$EI$10,計算_集計!$EK$10,計算_集計!$EM$10,計算_集計!$EO$10,計算_集計!$EQ$10,計算_集計!$ES$10,計算_集計!$EU$10,計算_集計!$EW$10)</c15:sqref>
                        </c15:formulaRef>
                      </c:ext>
                    </c:extLst>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xmlns:c15="http://schemas.microsoft.com/office/drawing/2012/chart">
                  <c:ext xmlns:c16="http://schemas.microsoft.com/office/drawing/2014/chart" uri="{C3380CC4-5D6E-409C-BE32-E72D297353CC}">
                    <c16:uniqueId val="{00000002-D980-49C4-8E1D-746D1461197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計算_集計!$DZ$11:$EW$11</c15:sqref>
                        </c15:fullRef>
                        <c15:formulaRef>
                          <c15:sqref>(計算_集計!$EA$11,計算_集計!$EC$11,計算_集計!$EE$11,計算_集計!$EG$11,計算_集計!$EI$11,計算_集計!$EK$11,計算_集計!$EM$11,計算_集計!$EO$11,計算_集計!$EQ$11,計算_集計!$ES$11,計算_集計!$EU$11,計算_集計!$EW$11)</c15:sqref>
                        </c15:formulaRef>
                      </c:ext>
                    </c:extLst>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xmlns:c15="http://schemas.microsoft.com/office/drawing/2012/chart">
                  <c:ext xmlns:c16="http://schemas.microsoft.com/office/drawing/2014/chart" uri="{C3380CC4-5D6E-409C-BE32-E72D297353CC}">
                    <c16:uniqueId val="{00000003-D980-49C4-8E1D-746D1461197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1728188707869303E-2"/>
          <c:w val="0.48149226174314408"/>
          <c:h val="0.9243039920521444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(計算_集計!$EZ$4,計算_集計!$FB$4,計算_集計!$FD$4,計算_集計!$FF$4,計算_集計!$FH$4,計算_集計!$FJ$4,計算_集計!$FL$4,計算_集計!$FN$4,計算_集計!$FP$4,計算_集計!$FR$4,計算_集計!$FT$4,計算_集計!$FV$4)</c:f>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extLst/>
            </c:strRef>
          </c:cat>
          <c:val>
            <c:numRef>
              <c:f>(計算_集計!$EZ$8,計算_集計!$FB$8,計算_集計!$FD$8,計算_集計!$FF$8,計算_集計!$FH$8,計算_集計!$FJ$8,計算_集計!$FL$8,計算_集計!$FN$8,計算_集計!$FP$8,計算_集計!$FR$8,計算_集計!$FT$8,計算_集計!$FV$8)</c:f>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extLst/>
            </c:numRef>
          </c:val>
          <c:extLst>
            <c:ext xmlns:c16="http://schemas.microsoft.com/office/drawing/2014/chart" uri="{C3380CC4-5D6E-409C-BE32-E72D297353CC}">
              <c16:uniqueId val="{00000000-597B-4BA3-8370-9E1E893FE540}"/>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(計算_集計!$EZ$9,計算_集計!$FB$9,計算_集計!$FD$9,計算_集計!$FF$9,計算_集計!$FH$9,計算_集計!$FJ$9,計算_集計!$FL$9,計算_集計!$FN$9,計算_集計!$FP$9,計算_集計!$FR$9,計算_集計!$FT$9,計算_集計!$FV$9)</c15:sqref>
                        </c15:formulaRef>
                      </c:ext>
                    </c:extLst>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c:ext xmlns:c16="http://schemas.microsoft.com/office/drawing/2014/chart" uri="{C3380CC4-5D6E-409C-BE32-E72D297353CC}">
                    <c16:uniqueId val="{00000001-597B-4BA3-8370-9E1E893FE54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(計算_集計!$EZ$4,計算_集計!$FB$4,計算_集計!$FD$4,計算_集計!$FF$4,計算_集計!$FH$4,計算_集計!$FJ$4,計算_集計!$FL$4,計算_集計!$FN$4,計算_集計!$FP$4,計算_集計!$FR$4,計算_集計!$FT$4,計算_集計!$FV$4)</c15:sqref>
                        </c15:formulaRef>
                      </c:ext>
                    </c:extLst>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strRef>
                </c:cat>
                <c:val>
                  <c:numRef>
                    <c:extLst xmlns:c15="http://schemas.microsoft.com/office/drawing/2012/chart">
                      <c:ext xmlns:c15="http://schemas.microsoft.com/office/drawing/2012/chart" uri="{02D57815-91ED-43cb-92C2-25804820EDAC}">
                        <c15:formulaRef>
                          <c15:sqref>(計算_集計!$EZ$10,計算_集計!$FB$10,計算_集計!$FD$10,計算_集計!$FF$10,計算_集計!$FH$10,計算_集計!$FJ$10,計算_集計!$FL$10,計算_集計!$FN$10,計算_集計!$FP$10,計算_集計!$FR$10,計算_集計!$FT$10,計算_集計!$FV$10)</c15:sqref>
                        </c15:formulaRef>
                      </c:ext>
                    </c:extLst>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xmlns:c15="http://schemas.microsoft.com/office/drawing/2012/chart">
                  <c:ext xmlns:c16="http://schemas.microsoft.com/office/drawing/2014/chart" uri="{C3380CC4-5D6E-409C-BE32-E72D297353CC}">
                    <c16:uniqueId val="{00000002-597B-4BA3-8370-9E1E893FE5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(計算_集計!$EZ$4,計算_集計!$FB$4,計算_集計!$FD$4,計算_集計!$FF$4,計算_集計!$FH$4,計算_集計!$FJ$4,計算_集計!$FL$4,計算_集計!$FN$4,計算_集計!$FP$4,計算_集計!$FR$4,計算_集計!$FT$4,計算_集計!$FV$4)</c15:sqref>
                        </c15:formulaRef>
                      </c:ext>
                    </c:extLst>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strRef>
                </c:cat>
                <c:val>
                  <c:numRef>
                    <c:extLst xmlns:c15="http://schemas.microsoft.com/office/drawing/2012/chart">
                      <c:ext xmlns:c15="http://schemas.microsoft.com/office/drawing/2012/chart" uri="{02D57815-91ED-43cb-92C2-25804820EDAC}">
                        <c15:formulaRef>
                          <c15:sqref>(計算_集計!$EZ$11,計算_集計!$FB$11,計算_集計!$FD$11,計算_集計!$FF$11,計算_集計!$FH$11,計算_集計!$FJ$11,計算_集計!$FL$11,計算_集計!$FN$11,計算_集計!$FP$11,計算_集計!$FR$11,計算_集計!$FT$11,計算_集計!$FV$11)</c15:sqref>
                        </c15:formulaRef>
                      </c:ext>
                    </c:extLst>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xmlns:c15="http://schemas.microsoft.com/office/drawing/2012/chart">
                  <c:ext xmlns:c16="http://schemas.microsoft.com/office/drawing/2014/chart" uri="{C3380CC4-5D6E-409C-BE32-E72D297353CC}">
                    <c16:uniqueId val="{00000003-597B-4BA3-8370-9E1E893FE540}"/>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54E-2"/>
          <c:w val="0.48149226174314408"/>
          <c:h val="0.91989293218143131"/>
        </c:manualLayout>
      </c:layout>
      <c:barChart>
        <c:barDir val="bar"/>
        <c:grouping val="clustered"/>
        <c:varyColors val="0"/>
        <c:ser>
          <c:idx val="7"/>
          <c:order val="0"/>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(計算_集計!$FA$4,計算_集計!$FC$4,計算_集計!$FE$4,計算_集計!$FG$4,計算_集計!$FI$4,計算_集計!$FK$4,計算_集計!$FM$4,計算_集計!$FO$4,計算_集計!$FQ$4,計算_集計!$FS$4,計算_集計!$FU$4,計算_集計!$FW$4)</c:f>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extLst/>
            </c:strRef>
          </c:cat>
          <c:val>
            <c:numRef>
              <c:f>(計算_集計!$FA$8,計算_集計!$FC$8,計算_集計!$FE$8,計算_集計!$FG$8,計算_集計!$FI$8,計算_集計!$FK$8,計算_集計!$FM$8,計算_集計!$FO$8,計算_集計!$FQ$8,計算_集計!$FS$8,計算_集計!$FU$8,計算_集計!$FW$8)</c:f>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extLst/>
            </c:numRef>
          </c:val>
          <c:extLst>
            <c:ext xmlns:c16="http://schemas.microsoft.com/office/drawing/2014/chart" uri="{C3380CC4-5D6E-409C-BE32-E72D297353CC}">
              <c16:uniqueId val="{00000000-8BCA-4283-9158-27B64E374EC4}"/>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8"/>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c:ext uri="{02D57815-91ED-43cb-92C2-25804820EDAC}">
                        <c15:formulaRef>
                          <c15:sqref>(計算_集計!$FA$9,計算_集計!$FC$9,計算_集計!$FE$9,計算_集計!$FG$9,計算_集計!$FI$9,計算_集計!$FK$9,計算_集計!$FM$9,計算_集計!$FO$9,計算_集計!$FQ$9,計算_集計!$FS$9,計算_集計!$FU$9,計算_集計!$FW$9)</c15:sqref>
                        </c15:formulaRef>
                      </c:ext>
                    </c:extLst>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c:ext xmlns:c16="http://schemas.microsoft.com/office/drawing/2014/chart" uri="{C3380CC4-5D6E-409C-BE32-E72D297353CC}">
                    <c16:uniqueId val="{00000001-8BCA-4283-9158-27B64E374EC4}"/>
                  </c:ext>
                </c:extLst>
              </c15:ser>
            </c15:filteredBarSeries>
            <c15:filteredBarSeries>
              <c15:ser>
                <c:idx val="9"/>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xmlns:c15="http://schemas.microsoft.com/office/drawing/2012/chart">
                      <c:ext xmlns:c15="http://schemas.microsoft.com/office/drawing/2012/chart" uri="{02D57815-91ED-43cb-92C2-25804820EDAC}">
                        <c15:formulaRef>
                          <c15:sqref>(計算_集計!$FA$10,計算_集計!$FC$10,計算_集計!$FE$10,計算_集計!$FG$10,計算_集計!$FI$10,計算_集計!$FK$10,計算_集計!$FM$10,計算_集計!$FO$10,計算_集計!$FQ$10,計算_集計!$FS$10,計算_集計!$FU$10,計算_集計!$FW$10)</c15:sqref>
                        </c15:formulaRef>
                      </c:ext>
                    </c:extLst>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xmlns:c15="http://schemas.microsoft.com/office/drawing/2012/chart">
                  <c:ext xmlns:c16="http://schemas.microsoft.com/office/drawing/2014/chart" uri="{C3380CC4-5D6E-409C-BE32-E72D297353CC}">
                    <c16:uniqueId val="{00000002-8BCA-4283-9158-27B64E374EC4}"/>
                  </c:ext>
                </c:extLst>
              </c15:ser>
            </c15:filteredBarSeries>
            <c15:filteredBarSeries>
              <c15:ser>
                <c:idx val="10"/>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(計算_集計!$FA$4,計算_集計!$FC$4,計算_集計!$FE$4,計算_集計!$FG$4,計算_集計!$FI$4,計算_集計!$FK$4,計算_集計!$FM$4,計算_集計!$FO$4,計算_集計!$FQ$4,計算_集計!$FS$4,計算_集計!$FU$4,計算_集計!$FW$4)</c15:sqref>
                        </c15:formulaRef>
                      </c:ext>
                    </c:extLst>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xmlns:c15="http://schemas.microsoft.com/office/drawing/2012/chart">
                      <c:ext xmlns:c15="http://schemas.microsoft.com/office/drawing/2012/chart" uri="{02D57815-91ED-43cb-92C2-25804820EDAC}">
                        <c15:formulaRef>
                          <c15:sqref>(計算_集計!$FA$11,計算_集計!$FC$11,計算_集計!$FE$11,計算_集計!$FG$11,計算_集計!$FI$11,計算_集計!$FK$11,計算_集計!$FM$11,計算_集計!$FO$11,計算_集計!$FQ$11,計算_集計!$FS$11,計算_集計!$FU$11,計算_集計!$FW$11)</c15:sqref>
                        </c15:formulaRef>
                      </c:ext>
                    </c:extLst>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xmlns:c15="http://schemas.microsoft.com/office/drawing/2012/chart">
                  <c:ext xmlns:c16="http://schemas.microsoft.com/office/drawing/2014/chart" uri="{C3380CC4-5D6E-409C-BE32-E72D297353CC}">
                    <c16:uniqueId val="{00000003-8BCA-4283-9158-27B64E374EC4}"/>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9212229225822472E-2"/>
          <c:w val="0.48149226174314408"/>
          <c:h val="0.91861415980291461"/>
        </c:manualLayout>
      </c:layout>
      <c:barChart>
        <c:barDir val="bar"/>
        <c:grouping val="clustered"/>
        <c:varyColors val="0"/>
        <c:ser>
          <c:idx val="3"/>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計算_集計!$FZ$8:$GW$8</c15:sqref>
                  </c15:fullRef>
                </c:ext>
              </c:extLst>
              <c:f>(計算_集計!$FZ$8,計算_集計!$GB$8,計算_集計!$GD$8,計算_集計!$GF$8,計算_集計!$GH$8,計算_集計!$GJ$8,計算_集計!$GL$8,計算_集計!$GN$8,計算_集計!$GP$8,計算_集計!$GR$8,計算_集計!$GT$8,計算_集計!$GV$8)</c:f>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00-30E0-4A76-911E-3D80DA59548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4"/>
                <c:order val="1"/>
                <c:tx>
                  <c:strRef>
                    <c:extLst>
                      <c:ext uri="{02D57815-91ED-43cb-92C2-25804820EDAC}">
                        <c15:formulaRef>
                          <c15:sqref>計算_集計!$A$9</c15:sqref>
                        </c15:formulaRef>
                      </c:ext>
                    </c:extLst>
                    <c:strCache>
                      <c:ptCount val="1"/>
                      <c:pt idx="0">
                        <c:v>過去調査① (前回調査)</c:v>
                      </c:pt>
                    </c:strCache>
                  </c:strRef>
                </c:tx>
                <c:spPr>
                  <a:solidFill>
                    <a:schemeClr val="accent1">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uri="{02D57815-91ED-43cb-92C2-25804820EDAC}">
                        <c15:fullRef>
                          <c15:sqref>計算_集計!$FZ$9:$GW$9</c15:sqref>
                        </c15:fullRef>
                        <c15:formulaRef>
                          <c15:sqref>(計算_集計!$FZ$9,計算_集計!$GB$9,計算_集計!$GD$9,計算_集計!$GF$9,計算_集計!$GH$9,計算_集計!$GJ$9,計算_集計!$GL$9,計算_集計!$GN$9,計算_集計!$GP$9,計算_集計!$GR$9,計算_集計!$GT$9,計算_集計!$GV$9)</c15:sqref>
                        </c15:formulaRef>
                      </c:ext>
                    </c:extLst>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01-30E0-4A76-911E-3D80DA59548C}"/>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計算_集計!$FZ$10:$GW$10</c15:sqref>
                        </c15:fullRef>
                        <c15:formulaRef>
                          <c15:sqref>(計算_集計!$FZ$10,計算_集計!$GB$10,計算_集計!$GD$10,計算_集計!$GF$10,計算_集計!$GH$10,計算_集計!$GJ$10,計算_集計!$GL$10,計算_集計!$GN$10,計算_集計!$GP$10,計算_集計!$GR$10,計算_集計!$GT$10,計算_集計!$GV$10)</c15:sqref>
                        </c15:formulaRef>
                      </c:ext>
                    </c:extLst>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30E0-4A76-911E-3D80DA59548C}"/>
                  </c:ext>
                </c:extLst>
              </c15:ser>
            </c15:filteredBarSeries>
            <c15:filteredBarSeries>
              <c15:ser>
                <c:idx val="6"/>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(計算_集計!$FZ$4,計算_集計!$GB$4,計算_集計!$GD$4,計算_集計!$GF$4,計算_集計!$GH$4,計算_集計!$GJ$4,計算_集計!$GL$4,計算_集計!$GN$4,計算_集計!$GP$4,計算_集計!$GR$4,計算_集計!$GT$4,計算_集計!$GV$4)</c15:sqref>
                        </c15:formulaRef>
                      </c:ext>
                    </c:extLst>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計算_集計!$FZ$11:$GW$11</c15:sqref>
                        </c15:fullRef>
                        <c15:formulaRef>
                          <c15:sqref>(計算_集計!$FZ$11,計算_集計!$GB$11,計算_集計!$GD$11,計算_集計!$GF$11,計算_集計!$GH$11,計算_集計!$GJ$11,計算_集計!$GL$11,計算_集計!$GN$11,計算_集計!$GP$11,計算_集計!$GR$11,計算_集計!$GT$11,計算_集計!$GV$11)</c15:sqref>
                        </c15:formulaRef>
                      </c:ext>
                    </c:extLst>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30E0-4A76-911E-3D80DA59548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4E-2"/>
          <c:w val="0.48149226174314408"/>
          <c:h val="0.91989293218143131"/>
        </c:manualLayout>
      </c:layout>
      <c:barChart>
        <c:barDir val="bar"/>
        <c:grouping val="clustered"/>
        <c:varyColors val="0"/>
        <c:ser>
          <c:idx val="10"/>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計算_集計!$FZ$8:$GW$8</c15:sqref>
                  </c15:fullRef>
                </c:ext>
              </c:extLst>
              <c:f>(計算_集計!$GA$8,計算_集計!$GC$8,計算_集計!$GE$8,計算_集計!$GG$8,計算_集計!$GI$8,計算_集計!$GK$8,計算_集計!$GM$8,計算_集計!$GO$8,計算_集計!$GQ$8,計算_集計!$GS$8,計算_集計!$GU$8,計算_集計!$GW$8)</c:f>
              <c:numCache>
                <c:formatCode>General</c:formatCode>
                <c:ptCount val="12"/>
                <c:pt idx="0">
                  <c:v>2</c:v>
                </c:pt>
                <c:pt idx="1">
                  <c:v>4</c:v>
                </c:pt>
                <c:pt idx="2">
                  <c:v>2</c:v>
                </c:pt>
                <c:pt idx="3">
                  <c:v>1</c:v>
                </c:pt>
                <c:pt idx="4">
                  <c:v>1</c:v>
                </c:pt>
                <c:pt idx="5">
                  <c:v>1</c:v>
                </c:pt>
                <c:pt idx="6">
                  <c:v>1</c:v>
                </c:pt>
                <c:pt idx="7">
                  <c:v>2</c:v>
                </c:pt>
                <c:pt idx="8">
                  <c:v>0</c:v>
                </c:pt>
                <c:pt idx="9">
                  <c:v>0</c:v>
                </c:pt>
                <c:pt idx="10">
                  <c:v>0</c:v>
                </c:pt>
                <c:pt idx="11">
                  <c:v>0</c:v>
                </c:pt>
              </c:numCache>
            </c:numRef>
          </c:val>
          <c:extLst>
            <c:ext xmlns:c16="http://schemas.microsoft.com/office/drawing/2014/chart" uri="{C3380CC4-5D6E-409C-BE32-E72D297353CC}">
              <c16:uniqueId val="{00000000-ABF8-4254-9DBB-BC78B36AF88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uri="{02D57815-91ED-43cb-92C2-25804820EDAC}">
                        <c15:fullRef>
                          <c15:sqref>計算_集計!$FZ$5:$GW$5</c15:sqref>
                        </c15:fullRef>
                        <c15:formulaRef>
                          <c15:sqref>(計算_集計!$GA$5,計算_集計!$GC$5,計算_集計!$GE$5,計算_集計!$GG$5,計算_集計!$GI$5,計算_集計!$GK$5,計算_集計!$GM$5,計算_集計!$GO$5,計算_集計!$GQ$5,計算_集計!$GS$5,計算_集計!$GU$5,計算_集計!$GW$5)</c15:sqref>
                        </c15:formulaRef>
                      </c:ext>
                    </c:extLst>
                    <c:numCache>
                      <c:formatCode>General</c:formatCode>
                      <c:ptCount val="12"/>
                    </c:numCache>
                  </c:numRef>
                </c:val>
                <c:extLst>
                  <c:ext xmlns:c16="http://schemas.microsoft.com/office/drawing/2014/chart" uri="{C3380CC4-5D6E-409C-BE32-E72D297353CC}">
                    <c16:uniqueId val="{00000004-ABF8-4254-9DBB-BC78B36AF88C}"/>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計算_集計!$FZ$6:$GW$6</c15:sqref>
                        </c15:fullRef>
                        <c15:formulaRef>
                          <c15:sqref>(計算_集計!$GA$6,計算_集計!$GC$6,計算_集計!$GE$6,計算_集計!$GG$6,計算_集計!$GI$6,計算_集計!$GK$6,計算_集計!$GM$6,計算_集計!$GO$6,計算_集計!$GQ$6,計算_集計!$GS$6,計算_集計!$GU$6,計算_集計!$GW$6)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ABF8-4254-9DBB-BC78B36AF88C}"/>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計算_集計!$FZ$7:$GW$7</c15:sqref>
                        </c15:fullRef>
                        <c15:formulaRef>
                          <c15:sqref>(計算_集計!$GA$7,計算_集計!$GC$7,計算_集計!$GE$7,計算_集計!$GG$7,計算_集計!$GI$7,計算_集計!$GK$7,計算_集計!$GM$7,計算_集計!$GO$7,計算_集計!$GQ$7,計算_集計!$GS$7,計算_集計!$GU$7,計算_集計!$GW$7)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6-ABF8-4254-9DBB-BC78B36AF88C}"/>
                  </c:ext>
                </c:extLst>
              </c15:ser>
            </c15:filteredBarSeries>
            <c15:filteredBarSeries>
              <c15:ser>
                <c:idx val="0"/>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計算_集計!$FZ$9:$GW$9</c15:sqref>
                        </c15:fullRef>
                        <c15:formulaRef>
                          <c15:sqref>(計算_集計!$GA$9,計算_集計!$GC$9,計算_集計!$GE$9,計算_集計!$GG$9,計算_集計!$GI$9,計算_集計!$GK$9,計算_集計!$GM$9,計算_集計!$GO$9,計算_集計!$GQ$9,計算_集計!$GS$9,計算_集計!$GU$9,計算_集計!$GW$9)</c15:sqref>
                        </c15:formulaRef>
                      </c:ext>
                    </c:extLst>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ABF8-4254-9DBB-BC78B36AF88C}"/>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計算_集計!$FZ$10:$GW$10</c15:sqref>
                        </c15:fullRef>
                        <c15:formulaRef>
                          <c15:sqref>(計算_集計!$GA$10,計算_集計!$GC$10,計算_集計!$GE$10,計算_集計!$GG$10,計算_集計!$GI$10,計算_集計!$GK$10,計算_集計!$GM$10,計算_集計!$GO$10,計算_集計!$GQ$10,計算_集計!$GS$10,計算_集計!$GU$10,計算_集計!$GW$10)</c15:sqref>
                        </c15:formulaRef>
                      </c:ext>
                    </c:extLst>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ABF8-4254-9DBB-BC78B36AF88C}"/>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計算_集計!$FZ$11:$GW$11</c15:sqref>
                        </c15:fullRef>
                        <c15:formulaRef>
                          <c15:sqref>(計算_集計!$GA$11,計算_集計!$GC$11,計算_集計!$GE$11,計算_集計!$GG$11,計算_集計!$GI$11,計算_集計!$GK$11,計算_集計!$GM$11,計算_集計!$GO$11,計算_集計!$GQ$11,計算_集計!$GS$11,計算_集計!$GU$11,計算_集計!$GW$11)</c15:sqref>
                        </c15:formulaRef>
                      </c:ext>
                    </c:extLst>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ABF8-4254-9DBB-BC78B36AF88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58913425925926"/>
          <c:y val="0.18913886584676787"/>
          <c:w val="0.63238226851851842"/>
          <c:h val="0.75546122359326595"/>
        </c:manualLayout>
      </c:layout>
      <c:barChart>
        <c:barDir val="bar"/>
        <c:grouping val="percentStacked"/>
        <c:varyColors val="0"/>
        <c:ser>
          <c:idx val="0"/>
          <c:order val="0"/>
          <c:tx>
            <c:strRef>
              <c:f>計算_集計!$E$4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計算_集計!$E$8:$E$11</c15:sqref>
                  </c15:fullRef>
                </c:ext>
              </c:extLst>
              <c:f>計算_集計!$E$8</c:f>
              <c:numCache>
                <c:formatCode>0%</c:formatCode>
                <c:ptCount val="1"/>
                <c:pt idx="0">
                  <c:v>0.4925373134328358</c:v>
                </c:pt>
              </c:numCache>
            </c:numRef>
          </c:val>
          <c:extLst>
            <c:ext xmlns:c16="http://schemas.microsoft.com/office/drawing/2014/chart" uri="{C3380CC4-5D6E-409C-BE32-E72D297353CC}">
              <c16:uniqueId val="{00000000-0FC7-4D7A-94E7-E01916946220}"/>
            </c:ext>
          </c:extLst>
        </c:ser>
        <c:ser>
          <c:idx val="1"/>
          <c:order val="1"/>
          <c:tx>
            <c:strRef>
              <c:f>計算_集計!$F$4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計算_集計!$F$8:$F$11</c15:sqref>
                  </c15:fullRef>
                </c:ext>
              </c:extLst>
              <c:f>計算_集計!$F$8</c:f>
              <c:numCache>
                <c:formatCode>0%</c:formatCode>
                <c:ptCount val="1"/>
                <c:pt idx="0">
                  <c:v>0.44776119402985076</c:v>
                </c:pt>
              </c:numCache>
            </c:numRef>
          </c:val>
          <c:extLst>
            <c:ext xmlns:c16="http://schemas.microsoft.com/office/drawing/2014/chart" uri="{C3380CC4-5D6E-409C-BE32-E72D297353CC}">
              <c16:uniqueId val="{00000001-0FC7-4D7A-94E7-E01916946220}"/>
            </c:ext>
          </c:extLst>
        </c:ser>
        <c:ser>
          <c:idx val="2"/>
          <c:order val="2"/>
          <c:tx>
            <c:strRef>
              <c:f>計算_集計!$G$4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計算_集計!$G$8:$G$11</c15:sqref>
                  </c15:fullRef>
                </c:ext>
              </c:extLst>
              <c:f>計算_集計!$G$8</c:f>
              <c:numCache>
                <c:formatCode>0%</c:formatCode>
                <c:ptCount val="1"/>
                <c:pt idx="0">
                  <c:v>5.9701492537313432E-2</c:v>
                </c:pt>
              </c:numCache>
            </c:numRef>
          </c:val>
          <c:extLst>
            <c:ext xmlns:c16="http://schemas.microsoft.com/office/drawing/2014/chart" uri="{C3380CC4-5D6E-409C-BE32-E72D297353CC}">
              <c16:uniqueId val="{00000002-0FC7-4D7A-94E7-E01916946220}"/>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097284433257748"/>
          <c:y val="0.35790604575163404"/>
          <c:w val="0.18289490128814553"/>
          <c:h val="0.4591717728758170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45458333333333"/>
          <c:y val="0.19630510769400811"/>
          <c:w val="0.63869074074074073"/>
          <c:h val="0.75620701565327919"/>
        </c:manualLayout>
      </c:layout>
      <c:barChart>
        <c:barDir val="bar"/>
        <c:grouping val="percentStacked"/>
        <c:varyColors val="0"/>
        <c:ser>
          <c:idx val="0"/>
          <c:order val="0"/>
          <c:tx>
            <c:strRef>
              <c:f>計算_集計!$M$4</c:f>
              <c:strCache>
                <c:ptCount val="1"/>
                <c:pt idx="0">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計算_集計!$M$8:$M$11</c15:sqref>
                  </c15:fullRef>
                </c:ext>
              </c:extLst>
              <c:f>計算_集計!$M$8</c:f>
              <c:numCache>
                <c:formatCode>0%</c:formatCode>
                <c:ptCount val="1"/>
                <c:pt idx="0">
                  <c:v>8.9552238805970144E-2</c:v>
                </c:pt>
              </c:numCache>
            </c:numRef>
          </c:val>
          <c:extLst>
            <c:ext xmlns:c16="http://schemas.microsoft.com/office/drawing/2014/chart" uri="{C3380CC4-5D6E-409C-BE32-E72D297353CC}">
              <c16:uniqueId val="{00000000-12E5-4610-9321-106FD48AD4E6}"/>
            </c:ext>
          </c:extLst>
        </c:ser>
        <c:ser>
          <c:idx val="1"/>
          <c:order val="1"/>
          <c:tx>
            <c:strRef>
              <c:f>計算_集計!$N$4</c:f>
              <c:strCache>
                <c:ptCount val="1"/>
                <c:pt idx="0">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計算_集計!$N$8:$N$11</c15:sqref>
                  </c15:fullRef>
                </c:ext>
              </c:extLst>
              <c:f>計算_集計!$N$8</c:f>
              <c:numCache>
                <c:formatCode>0%</c:formatCode>
                <c:ptCount val="1"/>
                <c:pt idx="0">
                  <c:v>0.20895522388059701</c:v>
                </c:pt>
              </c:numCache>
            </c:numRef>
          </c:val>
          <c:extLst>
            <c:ext xmlns:c16="http://schemas.microsoft.com/office/drawing/2014/chart" uri="{C3380CC4-5D6E-409C-BE32-E72D297353CC}">
              <c16:uniqueId val="{00000001-12E5-4610-9321-106FD48AD4E6}"/>
            </c:ext>
          </c:extLst>
        </c:ser>
        <c:ser>
          <c:idx val="2"/>
          <c:order val="2"/>
          <c:tx>
            <c:strRef>
              <c:f>計算_集計!$O$4</c:f>
              <c:strCache>
                <c:ptCount val="1"/>
                <c:pt idx="0">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計算_集計!$O$8:$O$11</c15:sqref>
                  </c15:fullRef>
                </c:ext>
              </c:extLst>
              <c:f>計算_集計!$O$8</c:f>
              <c:numCache>
                <c:formatCode>0%</c:formatCode>
                <c:ptCount val="1"/>
                <c:pt idx="0">
                  <c:v>0.52238805970149249</c:v>
                </c:pt>
              </c:numCache>
            </c:numRef>
          </c:val>
          <c:extLst>
            <c:ext xmlns:c16="http://schemas.microsoft.com/office/drawing/2014/chart" uri="{C3380CC4-5D6E-409C-BE32-E72D297353CC}">
              <c16:uniqueId val="{00000002-12E5-4610-9321-106FD48AD4E6}"/>
            </c:ext>
          </c:extLst>
        </c:ser>
        <c:ser>
          <c:idx val="3"/>
          <c:order val="3"/>
          <c:tx>
            <c:strRef>
              <c:f>計算_集計!$P$4</c:f>
              <c:strCache>
                <c:ptCount val="1"/>
                <c:pt idx="0">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4-12E5-4610-9321-106FD48AD4E6}"/>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計算_集計!$P$8:$P$11</c15:sqref>
                  </c15:fullRef>
                </c:ext>
              </c:extLst>
              <c:f>計算_集計!$P$8</c:f>
              <c:numCache>
                <c:formatCode>0%</c:formatCode>
                <c:ptCount val="1"/>
                <c:pt idx="0">
                  <c:v>8.9552238805970144E-2</c:v>
                </c:pt>
              </c:numCache>
            </c:numRef>
          </c:val>
          <c:extLst>
            <c:ext xmlns:c16="http://schemas.microsoft.com/office/drawing/2014/chart" uri="{C3380CC4-5D6E-409C-BE32-E72D297353CC}">
              <c16:uniqueId val="{00000005-12E5-4610-9321-106FD48AD4E6}"/>
            </c:ext>
          </c:extLst>
        </c:ser>
        <c:ser>
          <c:idx val="4"/>
          <c:order val="4"/>
          <c:tx>
            <c:strRef>
              <c:f>計算_集計!$Q$4</c:f>
              <c:strCache>
                <c:ptCount val="1"/>
                <c:pt idx="0">
                  <c:v>分からない割合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計算_集計!$Q$8:$Q$11</c15:sqref>
                  </c15:fullRef>
                </c:ext>
              </c:extLst>
              <c:f>計算_集計!$Q$8</c:f>
              <c:numCache>
                <c:formatCode>0%</c:formatCode>
                <c:ptCount val="1"/>
                <c:pt idx="0">
                  <c:v>8.9552238805970144E-2</c:v>
                </c:pt>
              </c:numCache>
            </c:numRef>
          </c:val>
          <c:extLst>
            <c:ext xmlns:c16="http://schemas.microsoft.com/office/drawing/2014/chart" uri="{C3380CC4-5D6E-409C-BE32-E72D297353CC}">
              <c16:uniqueId val="{00000006-12E5-4610-9321-106FD48AD4E6}"/>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376826834019844"/>
          <c:y val="0.18263479908259941"/>
          <c:w val="0.15725668867133841"/>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488884259259259"/>
          <c:y val="0.17621303104575162"/>
          <c:w val="0.62811120370370366"/>
          <c:h val="0.7552414215686275"/>
        </c:manualLayout>
      </c:layout>
      <c:barChart>
        <c:barDir val="bar"/>
        <c:grouping val="percentStacked"/>
        <c:varyColors val="0"/>
        <c:ser>
          <c:idx val="1"/>
          <c:order val="0"/>
          <c:tx>
            <c:strRef>
              <c:f>計算_集計!$AD$4:$AD$7</c:f>
              <c:strCache>
                <c:ptCount val="4"/>
                <c:pt idx="0">
                  <c:v>「一人」</c:v>
                </c:pt>
                <c:pt idx="2">
                  <c:v>の割合</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計算_集計!$AD$8:$AD$11</c15:sqref>
                  </c15:fullRef>
                </c:ext>
              </c:extLst>
              <c:f>計算_集計!$AD$8</c:f>
              <c:numCache>
                <c:formatCode>0%</c:formatCode>
                <c:ptCount val="1"/>
                <c:pt idx="0">
                  <c:v>0.32835820895522388</c:v>
                </c:pt>
              </c:numCache>
            </c:numRef>
          </c:val>
          <c:extLst>
            <c:ext xmlns:c16="http://schemas.microsoft.com/office/drawing/2014/chart" uri="{C3380CC4-5D6E-409C-BE32-E72D297353CC}">
              <c16:uniqueId val="{00000000-E06D-455C-905B-2C22D6FDD08D}"/>
            </c:ext>
          </c:extLst>
        </c:ser>
        <c:ser>
          <c:idx val="2"/>
          <c:order val="1"/>
          <c:tx>
            <c:strRef>
              <c:f>計算_集計!$AE$4:$AE$7</c:f>
              <c:strCache>
                <c:ptCount val="4"/>
                <c:pt idx="0">
                  <c:v>「家族」</c:v>
                </c:pt>
                <c:pt idx="2">
                  <c:v>の割合</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計算_集計!$AE$8:$AE$11</c15:sqref>
                  </c15:fullRef>
                </c:ext>
              </c:extLst>
              <c:f>計算_集計!$AE$8</c:f>
              <c:numCache>
                <c:formatCode>0%</c:formatCode>
                <c:ptCount val="1"/>
                <c:pt idx="0">
                  <c:v>0.20895522388059701</c:v>
                </c:pt>
              </c:numCache>
            </c:numRef>
          </c:val>
          <c:extLst>
            <c:ext xmlns:c16="http://schemas.microsoft.com/office/drawing/2014/chart" uri="{C3380CC4-5D6E-409C-BE32-E72D297353CC}">
              <c16:uniqueId val="{00000001-E06D-455C-905B-2C22D6FDD08D}"/>
            </c:ext>
          </c:extLst>
        </c:ser>
        <c:ser>
          <c:idx val="3"/>
          <c:order val="2"/>
          <c:tx>
            <c:strRef>
              <c:f>計算_集計!$AF$4:$AF$7</c:f>
              <c:strCache>
                <c:ptCount val="4"/>
                <c:pt idx="0">
                  <c:v>「家族以外の少人数グループ」
</c:v>
                </c:pt>
                <c:pt idx="2">
                  <c:v>の割合</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計算_集計!$AF$8:$AF$11</c15:sqref>
                  </c15:fullRef>
                </c:ext>
              </c:extLst>
              <c:f>計算_集計!$AF$8</c:f>
              <c:numCache>
                <c:formatCode>0%</c:formatCode>
                <c:ptCount val="1"/>
                <c:pt idx="0">
                  <c:v>0.46268656716417911</c:v>
                </c:pt>
              </c:numCache>
            </c:numRef>
          </c:val>
          <c:extLst>
            <c:ext xmlns:c16="http://schemas.microsoft.com/office/drawing/2014/chart" uri="{C3380CC4-5D6E-409C-BE32-E72D297353CC}">
              <c16:uniqueId val="{00000002-E06D-455C-905B-2C22D6FDD08D}"/>
            </c:ext>
          </c:extLst>
        </c:ser>
        <c:ser>
          <c:idx val="4"/>
          <c:order val="3"/>
          <c:tx>
            <c:strRef>
              <c:f>計算_集計!$AG$4:$AG$7</c:f>
              <c:strCache>
                <c:ptCount val="4"/>
                <c:pt idx="0">
                  <c:v>「団体」</c:v>
                </c:pt>
                <c:pt idx="2">
                  <c:v>の割合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計算_集計!$AG$8:$AG$11</c15:sqref>
                  </c15:fullRef>
                </c:ext>
              </c:extLst>
              <c:f>計算_集計!$AG$8</c:f>
              <c:numCache>
                <c:formatCode>0%</c:formatCode>
                <c:ptCount val="1"/>
                <c:pt idx="0">
                  <c:v>0</c:v>
                </c:pt>
              </c:numCache>
            </c:numRef>
          </c:val>
          <c:extLst>
            <c:ext xmlns:c16="http://schemas.microsoft.com/office/drawing/2014/chart" uri="{C3380CC4-5D6E-409C-BE32-E72D297353CC}">
              <c16:uniqueId val="{00000003-E06D-455C-905B-2C22D6FDD08D}"/>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362911631983908"/>
          <c:y val="0.24709679518464292"/>
          <c:w val="0.23316919925567234"/>
          <c:h val="0.6848225532596506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838055555555552E-2"/>
          <c:y val="0.19063848039215689"/>
          <c:w val="0.64890356481481493"/>
          <c:h val="0.76369669117647065"/>
        </c:manualLayout>
      </c:layout>
      <c:barChart>
        <c:barDir val="bar"/>
        <c:grouping val="percentStacked"/>
        <c:varyColors val="0"/>
        <c:ser>
          <c:idx val="1"/>
          <c:order val="0"/>
          <c:tx>
            <c:strRef>
              <c:f>計算_集計!$AK$4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1-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計算_集計!$AK$8:$AK$11</c15:sqref>
                  </c15:fullRef>
                </c:ext>
              </c:extLst>
              <c:f>計算_集計!$AK$8</c:f>
              <c:numCache>
                <c:formatCode>0%</c:formatCode>
                <c:ptCount val="1"/>
                <c:pt idx="0">
                  <c:v>0.80597014925373134</c:v>
                </c:pt>
              </c:numCache>
            </c:numRef>
          </c:val>
          <c:extLst xmlns:c15="http://schemas.microsoft.com/office/drawing/2012/chart">
            <c:ext xmlns:c15="http://schemas.microsoft.com/office/drawing/2012/chart" uri="{02D57815-91ED-43cb-92C2-25804820EDAC}">
              <c15:categoryFilterExceptions>
                <c15:categoryFilterException>
                  <c15:sqref>計算_集計!$AK$9</c15:sqref>
                  <c15:spPr xmlns:c15="http://schemas.microsoft.com/office/drawing/2012/chart">
                    <a:solidFill>
                      <a:schemeClr val="accent1">
                        <a:shade val="86000"/>
                      </a:schemeClr>
                    </a:solidFill>
                    <a:ln>
                      <a:noFill/>
                    </a:ln>
                    <a:effectLst/>
                  </c15:spPr>
                  <c15:invertIfNegative val="0"/>
                  <c15:bubble3D val="0"/>
                </c15:categoryFilterException>
                <c15:categoryFilterException>
                  <c15:sqref>計算_集計!$AK$10</c15:sqref>
                  <c15:spPr xmlns:c15="http://schemas.microsoft.com/office/drawing/2012/chart">
                    <a:solidFill>
                      <a:schemeClr val="accent1">
                        <a:shade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6-066D-4FE8-81B0-52D871E609BD}"/>
            </c:ext>
          </c:extLst>
        </c:ser>
        <c:ser>
          <c:idx val="2"/>
          <c:order val="1"/>
          <c:tx>
            <c:strRef>
              <c:f>計算_集計!$AL$4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08-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計算_集計!$AL$8:$AL$11</c15:sqref>
                  </c15:fullRef>
                </c:ext>
              </c:extLst>
              <c:f>計算_集計!$AL$8</c:f>
              <c:numCache>
                <c:formatCode>0%</c:formatCode>
                <c:ptCount val="1"/>
                <c:pt idx="0">
                  <c:v>0.16417910447761194</c:v>
                </c:pt>
              </c:numCache>
            </c:numRef>
          </c:val>
          <c:extLst xmlns:c15="http://schemas.microsoft.com/office/drawing/2012/chart">
            <c:ext xmlns:c15="http://schemas.microsoft.com/office/drawing/2012/chart" uri="{02D57815-91ED-43cb-92C2-25804820EDAC}">
              <c15:categoryFilterExceptions>
                <c15:categoryFilterException>
                  <c15:sqref>計算_集計!$AL$9</c15:sqref>
                  <c15:spPr xmlns:c15="http://schemas.microsoft.com/office/drawing/2012/chart">
                    <a:solidFill>
                      <a:schemeClr val="accent1">
                        <a:tint val="86000"/>
                      </a:schemeClr>
                    </a:solidFill>
                    <a:ln>
                      <a:noFill/>
                    </a:ln>
                    <a:effectLst/>
                  </c15:spPr>
                  <c15:invertIfNegative val="0"/>
                  <c15:bubble3D val="0"/>
                </c15:categoryFilterException>
                <c15:categoryFilterException>
                  <c15:sqref>計算_集計!$AL$10</c15:sqref>
                  <c15:spPr xmlns:c15="http://schemas.microsoft.com/office/drawing/2012/chart">
                    <a:solidFill>
                      <a:schemeClr val="accent1">
                        <a:tint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D-066D-4FE8-81B0-52D871E609BD}"/>
            </c:ext>
          </c:extLst>
        </c:ser>
        <c:ser>
          <c:idx val="3"/>
          <c:order val="2"/>
          <c:tx>
            <c:strRef>
              <c:f>計算_集計!$AM$4</c:f>
              <c:strCache>
                <c:ptCount val="1"/>
                <c:pt idx="0">
                  <c:v>分からない・判断不可</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0F-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計算_集計!$AM$8:$AM$11</c15:sqref>
                  </c15:fullRef>
                </c:ext>
              </c:extLst>
              <c:f>計算_集計!$AM$8</c:f>
              <c:numCache>
                <c:formatCode>0%</c:formatCode>
                <c:ptCount val="1"/>
                <c:pt idx="0">
                  <c:v>2.9850746268656716E-2</c:v>
                </c:pt>
              </c:numCache>
            </c:numRef>
          </c:val>
          <c:extLst xmlns:c15="http://schemas.microsoft.com/office/drawing/2012/chart">
            <c:ext xmlns:c15="http://schemas.microsoft.com/office/drawing/2012/chart" uri="{02D57815-91ED-43cb-92C2-25804820EDAC}">
              <c15:categoryFilterExceptions>
                <c15:categoryFilterException>
                  <c15:sqref>計算_集計!$AM$9</c15:sqref>
                  <c15:spPr xmlns:c15="http://schemas.microsoft.com/office/drawing/2012/chart">
                    <a:solidFill>
                      <a:schemeClr val="accent1">
                        <a:tint val="58000"/>
                      </a:schemeClr>
                    </a:solidFill>
                    <a:ln>
                      <a:noFill/>
                    </a:ln>
                    <a:effectLst/>
                  </c15:spPr>
                  <c15:invertIfNegative val="0"/>
                  <c15:bubble3D val="0"/>
                </c15:categoryFilterException>
                <c15:categoryFilterException>
                  <c15:sqref>計算_集計!$AM$10</c15:sqref>
                  <c15:spPr xmlns:c15="http://schemas.microsoft.com/office/drawing/2012/chart">
                    <a:solidFill>
                      <a:schemeClr val="accent1">
                        <a:tint val="58000"/>
                      </a:schemeClr>
                    </a:solidFill>
                    <a:ln>
                      <a:noFill/>
                    </a:ln>
                    <a:effectLst/>
                  </c15:spPr>
                  <c15:invertIfNegative val="0"/>
                  <c15:bubble3D val="0"/>
                </c15:categoryFilterException>
              </c15:categoryFilterExceptions>
            </c:ext>
            <c:ext xmlns:c16="http://schemas.microsoft.com/office/drawing/2014/chart" uri="{C3380CC4-5D6E-409C-BE32-E72D297353CC}">
              <c16:uniqueId val="{00000014-066D-4FE8-81B0-52D871E609BD}"/>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455665248926483"/>
          <c:y val="0.3249228104517734"/>
          <c:w val="0.1763888266908655"/>
          <c:h val="0.4185894580396970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165634442120233E-2"/>
          <c:y val="0.17556636232580491"/>
          <c:w val="0.65991523454055756"/>
          <c:h val="0.78863033797853599"/>
        </c:manualLayout>
      </c:layout>
      <c:barChart>
        <c:barDir val="bar"/>
        <c:grouping val="percentStacked"/>
        <c:varyColors val="0"/>
        <c:ser>
          <c:idx val="0"/>
          <c:order val="0"/>
          <c:tx>
            <c:strRef>
              <c:f>計算_集計!$BZ$3</c:f>
              <c:strCache>
                <c:ptCount val="1"/>
                <c:pt idx="0">
                  <c:v>「スタスタ歩いている」</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計算_集計!$BZ$8:$BZ$11</c15:sqref>
                  </c15:fullRef>
                </c:ext>
              </c:extLst>
              <c:f>計算_集計!$BZ$8</c:f>
              <c:numCache>
                <c:formatCode>0%</c:formatCode>
                <c:ptCount val="1"/>
                <c:pt idx="0">
                  <c:v>8.3333333333333329E-2</c:v>
                </c:pt>
              </c:numCache>
            </c:numRef>
          </c:val>
          <c:extLst>
            <c:ext xmlns:c16="http://schemas.microsoft.com/office/drawing/2014/chart" uri="{C3380CC4-5D6E-409C-BE32-E72D297353CC}">
              <c16:uniqueId val="{00000000-DF8C-4A35-A1EE-0489EFDFAA3A}"/>
            </c:ext>
          </c:extLst>
        </c:ser>
        <c:ser>
          <c:idx val="1"/>
          <c:order val="1"/>
          <c:tx>
            <c:strRef>
              <c:f>計算_集計!$CA$3</c:f>
              <c:strCache>
                <c:ptCount val="1"/>
                <c:pt idx="0">
                  <c:v>「のんびり歩いている」</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計算_集計!$CA$8:$CA$11</c15:sqref>
                  </c15:fullRef>
                </c:ext>
              </c:extLst>
              <c:f>計算_集計!$CA$8</c:f>
              <c:numCache>
                <c:formatCode>0%</c:formatCode>
                <c:ptCount val="1"/>
                <c:pt idx="0">
                  <c:v>0.91666666666666663</c:v>
                </c:pt>
              </c:numCache>
            </c:numRef>
          </c:val>
          <c:extLst>
            <c:ext xmlns:c16="http://schemas.microsoft.com/office/drawing/2014/chart" uri="{C3380CC4-5D6E-409C-BE32-E72D297353CC}">
              <c16:uniqueId val="{00000001-DF8C-4A35-A1EE-0489EFDFAA3A}"/>
            </c:ext>
          </c:extLst>
        </c:ser>
        <c:dLbls>
          <c:dLblPos val="ctr"/>
          <c:showLegendKey val="0"/>
          <c:showVal val="1"/>
          <c:showCatName val="0"/>
          <c:showSerName val="0"/>
          <c:showPercent val="0"/>
          <c:showBubbleSize val="0"/>
        </c:dLbls>
        <c:gapWidth val="150"/>
        <c:overlap val="100"/>
        <c:axId val="422834960"/>
        <c:axId val="422836920"/>
      </c:barChart>
      <c:catAx>
        <c:axId val="422834960"/>
        <c:scaling>
          <c:orientation val="maxMin"/>
        </c:scaling>
        <c:delete val="1"/>
        <c:axPos val="l"/>
        <c:numFmt formatCode="General" sourceLinked="1"/>
        <c:majorTickMark val="none"/>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670159880893616"/>
          <c:y val="0.3822554091426712"/>
          <c:w val="0.17772253503473254"/>
          <c:h val="0.3266245074483421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7039953698007114E-2"/>
          <c:y val="0.18913886584676787"/>
          <c:w val="0.65613629009839169"/>
          <c:h val="0.73916710630846649"/>
        </c:manualLayout>
      </c:layout>
      <c:barChart>
        <c:barDir val="bar"/>
        <c:grouping val="percentStacked"/>
        <c:varyColors val="0"/>
        <c:ser>
          <c:idx val="0"/>
          <c:order val="0"/>
          <c:tx>
            <c:strRef>
              <c:f>計算_集計!$AO$4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計算_集計!$AO$8:$AO$11</c15:sqref>
                  </c15:fullRef>
                </c:ext>
              </c:extLst>
              <c:f>計算_集計!$AO$8</c:f>
              <c:numCache>
                <c:formatCode>0%</c:formatCode>
                <c:ptCount val="1"/>
                <c:pt idx="0">
                  <c:v>0.29166666666666669</c:v>
                </c:pt>
              </c:numCache>
            </c:numRef>
          </c:val>
          <c:extLst>
            <c:ext xmlns:c16="http://schemas.microsoft.com/office/drawing/2014/chart" uri="{C3380CC4-5D6E-409C-BE32-E72D297353CC}">
              <c16:uniqueId val="{00000000-74F6-4074-808F-4B10C3AC732C}"/>
            </c:ext>
          </c:extLst>
        </c:ser>
        <c:ser>
          <c:idx val="1"/>
          <c:order val="1"/>
          <c:tx>
            <c:strRef>
              <c:f>計算_集計!$AP$4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計算_集計!$AP$8:$AP$11</c15:sqref>
                  </c15:fullRef>
                </c:ext>
              </c:extLst>
              <c:f>計算_集計!$AP$8</c:f>
              <c:numCache>
                <c:formatCode>0%</c:formatCode>
                <c:ptCount val="1"/>
                <c:pt idx="0">
                  <c:v>0.5</c:v>
                </c:pt>
              </c:numCache>
            </c:numRef>
          </c:val>
          <c:extLst>
            <c:ext xmlns:c16="http://schemas.microsoft.com/office/drawing/2014/chart" uri="{C3380CC4-5D6E-409C-BE32-E72D297353CC}">
              <c16:uniqueId val="{00000001-74F6-4074-808F-4B10C3AC732C}"/>
            </c:ext>
          </c:extLst>
        </c:ser>
        <c:ser>
          <c:idx val="2"/>
          <c:order val="2"/>
          <c:tx>
            <c:strRef>
              <c:f>計算_集計!$AQ$4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計算_集計!$AQ$8:$AQ$11</c15:sqref>
                  </c15:fullRef>
                </c:ext>
              </c:extLst>
              <c:f>計算_集計!$AQ$8</c:f>
              <c:numCache>
                <c:formatCode>0%</c:formatCode>
                <c:ptCount val="1"/>
                <c:pt idx="0">
                  <c:v>0.20833333333333334</c:v>
                </c:pt>
              </c:numCache>
            </c:numRef>
          </c:val>
          <c:extLst>
            <c:ext xmlns:c16="http://schemas.microsoft.com/office/drawing/2014/chart" uri="{C3380CC4-5D6E-409C-BE32-E72D297353CC}">
              <c16:uniqueId val="{00000002-74F6-4074-808F-4B10C3AC732C}"/>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768371685977809"/>
          <c:y val="0.30675735294117645"/>
          <c:w val="0.15881069444444446"/>
          <c:h val="0.5058629493464051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1777796006908848E-2"/>
          <c:y val="0.19630510769400811"/>
          <c:w val="0.66106690546828373"/>
          <c:h val="0.75620701565327919"/>
        </c:manualLayout>
      </c:layout>
      <c:barChart>
        <c:barDir val="bar"/>
        <c:grouping val="percentStacked"/>
        <c:varyColors val="0"/>
        <c:ser>
          <c:idx val="0"/>
          <c:order val="0"/>
          <c:tx>
            <c:strRef>
              <c:f>計算_集計!$AW$3:$AW$4</c:f>
              <c:strCache>
                <c:ptCount val="2"/>
                <c:pt idx="0">
                  <c:v>年齢</c:v>
                </c:pt>
                <c:pt idx="1">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計算_集計!$AW$8:$AW$11</c15:sqref>
                  </c15:fullRef>
                </c:ext>
              </c:extLst>
              <c:f>計算_集計!$AW$8</c:f>
              <c:numCache>
                <c:formatCode>0%</c:formatCode>
                <c:ptCount val="1"/>
                <c:pt idx="0">
                  <c:v>4.1666666666666664E-2</c:v>
                </c:pt>
              </c:numCache>
            </c:numRef>
          </c:val>
          <c:extLst>
            <c:ext xmlns:c16="http://schemas.microsoft.com/office/drawing/2014/chart" uri="{C3380CC4-5D6E-409C-BE32-E72D297353CC}">
              <c16:uniqueId val="{00000000-A2E3-4CBE-9901-013C700D2963}"/>
            </c:ext>
          </c:extLst>
        </c:ser>
        <c:ser>
          <c:idx val="1"/>
          <c:order val="1"/>
          <c:tx>
            <c:strRef>
              <c:f>計算_集計!$AX$3:$AX$4</c:f>
              <c:strCache>
                <c:ptCount val="2"/>
                <c:pt idx="0">
                  <c:v>年齢</c:v>
                </c:pt>
                <c:pt idx="1">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計算_集計!$AX$8:$AX$11</c15:sqref>
                  </c15:fullRef>
                </c:ext>
              </c:extLst>
              <c:f>計算_集計!$AX$8</c:f>
              <c:numCache>
                <c:formatCode>0%</c:formatCode>
                <c:ptCount val="1"/>
                <c:pt idx="0">
                  <c:v>0.125</c:v>
                </c:pt>
              </c:numCache>
            </c:numRef>
          </c:val>
          <c:extLst>
            <c:ext xmlns:c16="http://schemas.microsoft.com/office/drawing/2014/chart" uri="{C3380CC4-5D6E-409C-BE32-E72D297353CC}">
              <c16:uniqueId val="{00000001-A2E3-4CBE-9901-013C700D2963}"/>
            </c:ext>
          </c:extLst>
        </c:ser>
        <c:ser>
          <c:idx val="2"/>
          <c:order val="2"/>
          <c:tx>
            <c:strRef>
              <c:f>計算_集計!$AY$3:$AY$4</c:f>
              <c:strCache>
                <c:ptCount val="2"/>
                <c:pt idx="0">
                  <c:v>年齢</c:v>
                </c:pt>
                <c:pt idx="1">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計算_集計!$AY$8:$AY$11</c15:sqref>
                  </c15:fullRef>
                </c:ext>
              </c:extLst>
              <c:f>計算_集計!$AY$8</c:f>
              <c:numCache>
                <c:formatCode>0%</c:formatCode>
                <c:ptCount val="1"/>
                <c:pt idx="0">
                  <c:v>0.58333333333333337</c:v>
                </c:pt>
              </c:numCache>
            </c:numRef>
          </c:val>
          <c:extLst>
            <c:ext xmlns:c16="http://schemas.microsoft.com/office/drawing/2014/chart" uri="{C3380CC4-5D6E-409C-BE32-E72D297353CC}">
              <c16:uniqueId val="{00000002-A2E3-4CBE-9901-013C700D2963}"/>
            </c:ext>
          </c:extLst>
        </c:ser>
        <c:ser>
          <c:idx val="3"/>
          <c:order val="3"/>
          <c:tx>
            <c:strRef>
              <c:f>計算_集計!$AZ$3:$AZ$4</c:f>
              <c:strCache>
                <c:ptCount val="2"/>
                <c:pt idx="0">
                  <c:v>年齢</c:v>
                </c:pt>
                <c:pt idx="1">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4-A2E3-4CBE-9901-013C700D2963}"/>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計算_集計!$AZ$8:$AZ$11</c15:sqref>
                  </c15:fullRef>
                </c:ext>
              </c:extLst>
              <c:f>計算_集計!$AZ$8</c:f>
              <c:numCache>
                <c:formatCode>0%</c:formatCode>
                <c:ptCount val="1"/>
                <c:pt idx="0">
                  <c:v>0.25</c:v>
                </c:pt>
              </c:numCache>
            </c:numRef>
          </c:val>
          <c:extLst>
            <c:ext xmlns:c16="http://schemas.microsoft.com/office/drawing/2014/chart" uri="{C3380CC4-5D6E-409C-BE32-E72D297353CC}">
              <c16:uniqueId val="{00000005-A2E3-4CBE-9901-013C700D2963}"/>
            </c:ext>
          </c:extLst>
        </c:ser>
        <c:ser>
          <c:idx val="4"/>
          <c:order val="4"/>
          <c:tx>
            <c:strRef>
              <c:f>計算_集計!$BA$3:$BA$4</c:f>
              <c:strCache>
                <c:ptCount val="2"/>
                <c:pt idx="0">
                  <c:v>年齢</c:v>
                </c:pt>
                <c:pt idx="1">
                  <c:v>わからない</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計算_集計!$BA$8:$BA$11</c15:sqref>
                  </c15:fullRef>
                </c:ext>
              </c:extLst>
              <c:f>計算_集計!$BA$8</c:f>
              <c:numCache>
                <c:formatCode>0%</c:formatCode>
                <c:ptCount val="1"/>
                <c:pt idx="0">
                  <c:v>0</c:v>
                </c:pt>
              </c:numCache>
            </c:numRef>
          </c:val>
          <c:extLst>
            <c:ext xmlns:c16="http://schemas.microsoft.com/office/drawing/2014/chart" uri="{C3380CC4-5D6E-409C-BE32-E72D297353CC}">
              <c16:uniqueId val="{00000006-A2E3-4CBE-9901-013C700D2963}"/>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4432976443166166"/>
          <c:y val="0.18263479908259941"/>
          <c:w val="0.19558426058201595"/>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694862575138191E-2"/>
          <c:y val="0.17621303104575162"/>
          <c:w val="0.65589101713994058"/>
          <c:h val="0.7552414215686275"/>
        </c:manualLayout>
      </c:layout>
      <c:barChart>
        <c:barDir val="bar"/>
        <c:grouping val="percentStacked"/>
        <c:varyColors val="0"/>
        <c:ser>
          <c:idx val="1"/>
          <c:order val="0"/>
          <c:tx>
            <c:strRef>
              <c:f>計算_集計!$BN$4</c:f>
              <c:strCache>
                <c:ptCount val="1"/>
                <c:pt idx="0">
                  <c:v>「一人」</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計算_集計!$BN$8:$BN$11</c15:sqref>
                  </c15:fullRef>
                </c:ext>
              </c:extLst>
              <c:f>計算_集計!$BN$8</c:f>
              <c:numCache>
                <c:formatCode>0%</c:formatCode>
                <c:ptCount val="1"/>
                <c:pt idx="0">
                  <c:v>8.3333333333333329E-2</c:v>
                </c:pt>
              </c:numCache>
            </c:numRef>
          </c:val>
          <c:extLst>
            <c:ext xmlns:c16="http://schemas.microsoft.com/office/drawing/2014/chart" uri="{C3380CC4-5D6E-409C-BE32-E72D297353CC}">
              <c16:uniqueId val="{00000000-F50C-4B34-B47D-117C3BE4C42A}"/>
            </c:ext>
          </c:extLst>
        </c:ser>
        <c:ser>
          <c:idx val="2"/>
          <c:order val="1"/>
          <c:tx>
            <c:strRef>
              <c:f>計算_集計!$BO$4</c:f>
              <c:strCache>
                <c:ptCount val="1"/>
                <c:pt idx="0">
                  <c:v>「家族」</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計算_集計!$BO$8:$BO$11</c15:sqref>
                  </c15:fullRef>
                </c:ext>
              </c:extLst>
              <c:f>計算_集計!$BO$8</c:f>
              <c:numCache>
                <c:formatCode>0%</c:formatCode>
                <c:ptCount val="1"/>
                <c:pt idx="0">
                  <c:v>0</c:v>
                </c:pt>
              </c:numCache>
            </c:numRef>
          </c:val>
          <c:extLst>
            <c:ext xmlns:c16="http://schemas.microsoft.com/office/drawing/2014/chart" uri="{C3380CC4-5D6E-409C-BE32-E72D297353CC}">
              <c16:uniqueId val="{00000001-F50C-4B34-B47D-117C3BE4C42A}"/>
            </c:ext>
          </c:extLst>
        </c:ser>
        <c:ser>
          <c:idx val="3"/>
          <c:order val="2"/>
          <c:tx>
            <c:strRef>
              <c:f>計算_集計!$BP$4</c:f>
              <c:strCache>
                <c:ptCount val="1"/>
                <c:pt idx="0">
                  <c:v>「家族以外の少人数グループ」</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計算_集計!$BP$8:$BP$11</c15:sqref>
                  </c15:fullRef>
                </c:ext>
              </c:extLst>
              <c:f>計算_集計!$BP$8</c:f>
              <c:numCache>
                <c:formatCode>0%</c:formatCode>
                <c:ptCount val="1"/>
                <c:pt idx="0">
                  <c:v>0.16666666666666666</c:v>
                </c:pt>
              </c:numCache>
            </c:numRef>
          </c:val>
          <c:extLst>
            <c:ext xmlns:c16="http://schemas.microsoft.com/office/drawing/2014/chart" uri="{C3380CC4-5D6E-409C-BE32-E72D297353CC}">
              <c16:uniqueId val="{00000002-F50C-4B34-B47D-117C3BE4C42A}"/>
            </c:ext>
          </c:extLst>
        </c:ser>
        <c:ser>
          <c:idx val="4"/>
          <c:order val="3"/>
          <c:tx>
            <c:strRef>
              <c:f>計算_集計!$BQ$4</c:f>
              <c:strCache>
                <c:ptCount val="1"/>
                <c:pt idx="0">
                  <c:v>「団体」</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計算_集計!$BQ$8:$BQ$11</c15:sqref>
                  </c15:fullRef>
                </c:ext>
              </c:extLst>
              <c:f>計算_集計!$BQ$8</c:f>
              <c:numCache>
                <c:formatCode>0%</c:formatCode>
                <c:ptCount val="1"/>
                <c:pt idx="0">
                  <c:v>0.75</c:v>
                </c:pt>
              </c:numCache>
            </c:numRef>
          </c:val>
          <c:extLst>
            <c:ext xmlns:c16="http://schemas.microsoft.com/office/drawing/2014/chart" uri="{C3380CC4-5D6E-409C-BE32-E72D297353CC}">
              <c16:uniqueId val="{00000003-F50C-4B34-B47D-117C3BE4C42A}"/>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26451103519331925"/>
          <c:w val="0.22187537309075167"/>
          <c:h val="0.6044263334935127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489693705025306E-2"/>
          <c:y val="0.21398406862745101"/>
          <c:w val="0.65947440857862905"/>
          <c:h val="0.71700551470588236"/>
        </c:manualLayout>
      </c:layout>
      <c:barChart>
        <c:barDir val="bar"/>
        <c:grouping val="percentStacked"/>
        <c:varyColors val="0"/>
        <c:ser>
          <c:idx val="1"/>
          <c:order val="0"/>
          <c:tx>
            <c:strRef>
              <c:f>計算_集計!$BU$4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1-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計算_集計!$BU$8:$BU$11</c15:sqref>
                  </c15:fullRef>
                </c:ext>
              </c:extLst>
              <c:f>計算_集計!$BU$8</c:f>
              <c:numCache>
                <c:formatCode>0%</c:formatCode>
                <c:ptCount val="1"/>
                <c:pt idx="0">
                  <c:v>0.91666666666666663</c:v>
                </c:pt>
              </c:numCache>
            </c:numRef>
          </c:val>
          <c:extLst xmlns:c15="http://schemas.microsoft.com/office/drawing/2012/chart">
            <c:ext xmlns:c15="http://schemas.microsoft.com/office/drawing/2012/chart" uri="{02D57815-91ED-43cb-92C2-25804820EDAC}">
              <c15:categoryFilterExceptions>
                <c15:categoryFilterException>
                  <c15:sqref>計算_集計!$BU$9</c15:sqref>
                  <c15:spPr xmlns:c15="http://schemas.microsoft.com/office/drawing/2012/chart">
                    <a:solidFill>
                      <a:schemeClr val="accent1">
                        <a:shade val="86000"/>
                      </a:schemeClr>
                    </a:solidFill>
                    <a:ln>
                      <a:noFill/>
                    </a:ln>
                    <a:effectLst/>
                  </c15:spPr>
                  <c15:invertIfNegative val="0"/>
                  <c15:bubble3D val="0"/>
                </c15:categoryFilterException>
                <c15:categoryFilterException>
                  <c15:sqref>計算_集計!$BU$10</c15:sqref>
                  <c15:spPr xmlns:c15="http://schemas.microsoft.com/office/drawing/2012/chart">
                    <a:solidFill>
                      <a:schemeClr val="accent1">
                        <a:shade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6-12A1-469F-9578-D9FDC00D1052}"/>
            </c:ext>
          </c:extLst>
        </c:ser>
        <c:ser>
          <c:idx val="2"/>
          <c:order val="1"/>
          <c:tx>
            <c:strRef>
              <c:f>計算_集計!$BV$4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08-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計算_集計!$BV$8:$BV$11</c15:sqref>
                  </c15:fullRef>
                </c:ext>
              </c:extLst>
              <c:f>計算_集計!$BV$8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計算_集計!$BV$9</c15:sqref>
                  <c15:spPr xmlns:c15="http://schemas.microsoft.com/office/drawing/2012/chart">
                    <a:solidFill>
                      <a:schemeClr val="accent1">
                        <a:tint val="86000"/>
                      </a:schemeClr>
                    </a:solidFill>
                    <a:ln>
                      <a:noFill/>
                    </a:ln>
                    <a:effectLst/>
                  </c15:spPr>
                  <c15:invertIfNegative val="0"/>
                  <c15:bubble3D val="0"/>
                </c15:categoryFilterException>
                <c15:categoryFilterException>
                  <c15:sqref>計算_集計!$BV$10</c15:sqref>
                  <c15:spPr xmlns:c15="http://schemas.microsoft.com/office/drawing/2012/chart">
                    <a:solidFill>
                      <a:schemeClr val="accent1">
                        <a:tint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D-12A1-469F-9578-D9FDC00D1052}"/>
            </c:ext>
          </c:extLst>
        </c:ser>
        <c:ser>
          <c:idx val="3"/>
          <c:order val="2"/>
          <c:tx>
            <c:strRef>
              <c:f>計算_集計!$BW$4</c:f>
              <c:strCache>
                <c:ptCount val="1"/>
                <c:pt idx="0">
                  <c:v>わからない</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0F-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計算_集計!$BW$8:$BW$11</c15:sqref>
                  </c15:fullRef>
                </c:ext>
              </c:extLst>
              <c:f>計算_集計!$BW$8</c:f>
              <c:numCache>
                <c:formatCode>0%</c:formatCode>
                <c:ptCount val="1"/>
                <c:pt idx="0">
                  <c:v>8.3333333333333329E-2</c:v>
                </c:pt>
              </c:numCache>
            </c:numRef>
          </c:val>
          <c:extLst xmlns:c15="http://schemas.microsoft.com/office/drawing/2012/chart">
            <c:ext xmlns:c15="http://schemas.microsoft.com/office/drawing/2012/chart" uri="{02D57815-91ED-43cb-92C2-25804820EDAC}">
              <c15:categoryFilterExceptions>
                <c15:categoryFilterException>
                  <c15:sqref>計算_集計!$BW$9</c15:sqref>
                  <c15:spPr xmlns:c15="http://schemas.microsoft.com/office/drawing/2012/chart">
                    <a:solidFill>
                      <a:schemeClr val="accent1">
                        <a:tint val="58000"/>
                      </a:schemeClr>
                    </a:solidFill>
                    <a:ln>
                      <a:noFill/>
                    </a:ln>
                    <a:effectLst/>
                  </c15:spPr>
                  <c15:invertIfNegative val="0"/>
                  <c15:bubble3D val="0"/>
                </c15:categoryFilterException>
                <c15:categoryFilterException>
                  <c15:sqref>計算_集計!$BW$10</c15:sqref>
                  <c15:spPr xmlns:c15="http://schemas.microsoft.com/office/drawing/2012/chart">
                    <a:solidFill>
                      <a:schemeClr val="accent1">
                        <a:tint val="58000"/>
                      </a:schemeClr>
                    </a:solidFill>
                    <a:ln>
                      <a:noFill/>
                    </a:ln>
                    <a:effectLst/>
                  </c15:spPr>
                  <c15:invertIfNegative val="0"/>
                  <c15:bubble3D val="0"/>
                </c15:categoryFilterException>
              </c15:categoryFilterExceptions>
            </c:ext>
            <c:ext xmlns:c16="http://schemas.microsoft.com/office/drawing/2014/chart" uri="{C3380CC4-5D6E-409C-BE32-E72D297353CC}">
              <c16:uniqueId val="{00000014-12A1-469F-9578-D9FDC00D1052}"/>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4290546433596438"/>
          <c:y val="0.23331553447698072"/>
          <c:w val="0.10879028775734197"/>
          <c:h val="0.59651819526093697"/>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46152532580822"/>
          <c:y val="0.10479537953705512"/>
          <c:w val="0.40836665677546657"/>
          <c:h val="0.79357073738267381"/>
        </c:manualLayout>
      </c:layout>
      <c:radarChart>
        <c:radarStyle val="filled"/>
        <c:varyColors val="0"/>
        <c:ser>
          <c:idx val="0"/>
          <c:order val="0"/>
          <c:tx>
            <c:strRef>
              <c:f>計算_集計!$E$24</c:f>
              <c:strCache>
                <c:ptCount val="1"/>
                <c:pt idx="0">
                  <c:v>合計</c:v>
                </c:pt>
              </c:strCache>
            </c:strRef>
          </c:tx>
          <c:spPr>
            <a:solidFill>
              <a:schemeClr val="accent5">
                <a:alpha val="86000"/>
              </a:schemeClr>
            </a:solidFill>
            <a:ln w="101600">
              <a:solidFill>
                <a:schemeClr val="accent5"/>
              </a:solidFill>
            </a:ln>
            <a:effectLst/>
          </c:spPr>
          <c:cat>
            <c:strRef>
              <c:f>計算_集計!$B$25:$B$28</c:f>
              <c:strCache>
                <c:ptCount val="4"/>
                <c:pt idx="0">
                  <c:v>安心感</c:v>
                </c:pt>
                <c:pt idx="1">
                  <c:v>寛容性</c:v>
                </c:pt>
                <c:pt idx="2">
                  <c:v>安らぎ感</c:v>
                </c:pt>
                <c:pt idx="3">
                  <c:v>期待感</c:v>
                </c:pt>
              </c:strCache>
            </c:strRef>
          </c:cat>
          <c:val>
            <c:numRef>
              <c:f>計算_集計!$E$25:$E$28</c:f>
              <c:numCache>
                <c:formatCode>0.0"点"</c:formatCode>
                <c:ptCount val="4"/>
                <c:pt idx="0">
                  <c:v>6.875</c:v>
                </c:pt>
                <c:pt idx="1">
                  <c:v>4</c:v>
                </c:pt>
                <c:pt idx="2">
                  <c:v>4.625</c:v>
                </c:pt>
                <c:pt idx="3">
                  <c:v>3.875</c:v>
                </c:pt>
              </c:numCache>
            </c:numRef>
          </c:val>
          <c:extLst>
            <c:ext xmlns:c16="http://schemas.microsoft.com/office/drawing/2014/chart" uri="{C3380CC4-5D6E-409C-BE32-E72D297353CC}">
              <c16:uniqueId val="{00000000-00F2-4BA1-97B1-557C15A39302}"/>
            </c:ext>
          </c:extLst>
        </c:ser>
        <c:ser>
          <c:idx val="1"/>
          <c:order val="1"/>
          <c:tx>
            <c:strRef>
              <c:f>計算_集計!$C$24</c:f>
              <c:strCache>
                <c:ptCount val="1"/>
                <c:pt idx="0">
                  <c:v>活動</c:v>
                </c:pt>
              </c:strCache>
            </c:strRef>
          </c:tx>
          <c:spPr>
            <a:solidFill>
              <a:srgbClr val="2D7A8F"/>
            </a:solidFill>
            <a:ln w="101600">
              <a:solidFill>
                <a:srgbClr val="2D7A8F"/>
              </a:solidFill>
            </a:ln>
            <a:effectLst/>
          </c:spPr>
          <c:cat>
            <c:strRef>
              <c:f>計算_集計!$B$25:$B$28</c:f>
              <c:strCache>
                <c:ptCount val="4"/>
                <c:pt idx="0">
                  <c:v>安心感</c:v>
                </c:pt>
                <c:pt idx="1">
                  <c:v>寛容性</c:v>
                </c:pt>
                <c:pt idx="2">
                  <c:v>安らぎ感</c:v>
                </c:pt>
                <c:pt idx="3">
                  <c:v>期待感</c:v>
                </c:pt>
              </c:strCache>
            </c:strRef>
          </c:cat>
          <c:val>
            <c:numRef>
              <c:f>計算_集計!$C$25:$C$28</c:f>
              <c:numCache>
                <c:formatCode>0.0"点"</c:formatCode>
                <c:ptCount val="4"/>
                <c:pt idx="0">
                  <c:v>2.875</c:v>
                </c:pt>
                <c:pt idx="1">
                  <c:v>2</c:v>
                </c:pt>
                <c:pt idx="2">
                  <c:v>2.625</c:v>
                </c:pt>
                <c:pt idx="3">
                  <c:v>2.125</c:v>
                </c:pt>
              </c:numCache>
            </c:numRef>
          </c:val>
          <c:extLst xmlns:c15="http://schemas.microsoft.com/office/drawing/2012/chart">
            <c:ext xmlns:c16="http://schemas.microsoft.com/office/drawing/2014/chart" uri="{C3380CC4-5D6E-409C-BE32-E72D297353CC}">
              <c16:uniqueId val="{00000008-B0B6-4086-89CE-D97BBFDDC9C5}"/>
            </c:ext>
          </c:extLst>
        </c:ser>
        <c:dLbls>
          <c:showLegendKey val="0"/>
          <c:showVal val="0"/>
          <c:showCatName val="0"/>
          <c:showSerName val="0"/>
          <c:showPercent val="0"/>
          <c:showBubbleSize val="0"/>
        </c:dLbls>
        <c:axId val="424299944"/>
        <c:axId val="424296416"/>
        <c:extLst>
          <c:ext xmlns:c15="http://schemas.microsoft.com/office/drawing/2012/chart" uri="{02D57815-91ED-43cb-92C2-25804820EDAC}">
            <c15:filteredRadarSeries>
              <c15:ser>
                <c:idx val="2"/>
                <c:order val="2"/>
                <c:tx>
                  <c:strRef>
                    <c:extLst>
                      <c:ext uri="{02D57815-91ED-43cb-92C2-25804820EDAC}">
                        <c15:formulaRef>
                          <c15:sqref>計算_集計!$D$24</c15:sqref>
                        </c15:formulaRef>
                      </c:ext>
                    </c:extLst>
                    <c:strCache>
                      <c:ptCount val="1"/>
                      <c:pt idx="0">
                        <c:v>主観</c:v>
                      </c:pt>
                    </c:strCache>
                  </c:strRef>
                </c:tx>
                <c:spPr>
                  <a:solidFill>
                    <a:schemeClr val="accent5">
                      <a:lumMod val="40000"/>
                      <a:lumOff val="60000"/>
                    </a:schemeClr>
                  </a:solidFill>
                  <a:ln w="101600">
                    <a:solidFill>
                      <a:srgbClr val="00B0F0">
                        <a:alpha val="79000"/>
                      </a:srgbClr>
                    </a:solidFill>
                  </a:ln>
                  <a:effectLst/>
                </c:spPr>
                <c:cat>
                  <c:strRef>
                    <c:extLst>
                      <c:ext uri="{02D57815-91ED-43cb-92C2-25804820EDAC}">
                        <c15:formulaRef>
                          <c15:sqref>計算_集計!$B$25:$B$28</c15:sqref>
                        </c15:formulaRef>
                      </c:ext>
                    </c:extLst>
                    <c:strCache>
                      <c:ptCount val="4"/>
                      <c:pt idx="0">
                        <c:v>安心感</c:v>
                      </c:pt>
                      <c:pt idx="1">
                        <c:v>寛容性</c:v>
                      </c:pt>
                      <c:pt idx="2">
                        <c:v>安らぎ感</c:v>
                      </c:pt>
                      <c:pt idx="3">
                        <c:v>期待感</c:v>
                      </c:pt>
                    </c:strCache>
                  </c:strRef>
                </c:cat>
                <c:val>
                  <c:numRef>
                    <c:extLst>
                      <c:ext uri="{02D57815-91ED-43cb-92C2-25804820EDAC}">
                        <c15:formulaRef>
                          <c15:sqref>計算_集計!$D$25:$D$28</c15:sqref>
                        </c15:formulaRef>
                      </c:ext>
                    </c:extLst>
                    <c:numCache>
                      <c:formatCode>0.0"点"</c:formatCode>
                      <c:ptCount val="4"/>
                      <c:pt idx="0">
                        <c:v>4</c:v>
                      </c:pt>
                      <c:pt idx="1">
                        <c:v>2</c:v>
                      </c:pt>
                      <c:pt idx="2">
                        <c:v>2</c:v>
                      </c:pt>
                      <c:pt idx="3">
                        <c:v>1.75</c:v>
                      </c:pt>
                    </c:numCache>
                  </c:numRef>
                </c:val>
                <c:extLst>
                  <c:ext xmlns:c16="http://schemas.microsoft.com/office/drawing/2014/chart" uri="{C3380CC4-5D6E-409C-BE32-E72D297353CC}">
                    <c16:uniqueId val="{00000001-A809-4101-B658-FEEDB23DBB0B}"/>
                  </c:ext>
                </c:extLst>
              </c15:ser>
            </c15:filteredRadarSeries>
          </c:ext>
        </c:extLst>
      </c:radarChart>
      <c:catAx>
        <c:axId val="424299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6416"/>
        <c:crosses val="autoZero"/>
        <c:auto val="1"/>
        <c:lblAlgn val="ctr"/>
        <c:lblOffset val="100"/>
        <c:noMultiLvlLbl val="0"/>
      </c:catAx>
      <c:valAx>
        <c:axId val="424296416"/>
        <c:scaling>
          <c:orientation val="minMax"/>
          <c:max val="8"/>
        </c:scaling>
        <c:delete val="0"/>
        <c:axPos val="l"/>
        <c:majorGridlines>
          <c:spPr>
            <a:ln w="50800" cap="flat" cmpd="sng" algn="ctr">
              <a:solidFill>
                <a:schemeClr val="bg1">
                  <a:lumMod val="50000"/>
                </a:schemeClr>
              </a:solidFill>
              <a:round/>
            </a:ln>
            <a:effectLst/>
          </c:spPr>
        </c:majorGridlines>
        <c:numFmt formatCode="0.0&quot;点&quot;"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9944"/>
        <c:crosses val="autoZero"/>
        <c:crossBetween val="between"/>
        <c:majorUnit val="2"/>
      </c:valAx>
      <c:spPr>
        <a:noFill/>
        <a:ln>
          <a:noFill/>
        </a:ln>
        <a:effectLst/>
      </c:spPr>
    </c:plotArea>
    <c:legend>
      <c:legendPos val="r"/>
      <c:layout>
        <c:manualLayout>
          <c:xMode val="edge"/>
          <c:yMode val="edge"/>
          <c:x val="0.73828576780808763"/>
          <c:y val="0.1331268915259842"/>
          <c:w val="0.12966970942898848"/>
          <c:h val="0.16064127948918666"/>
        </c:manualLayout>
      </c:layout>
      <c:overlay val="0"/>
      <c:spPr>
        <a:noFill/>
        <a:ln>
          <a:noFill/>
        </a:ln>
        <a:effectLst/>
      </c:spPr>
      <c:txPr>
        <a:bodyPr rot="0" spcFirstLastPara="1" vertOverflow="ellipsis" vert="horz" wrap="square" anchor="ctr" anchorCtr="1"/>
        <a:lstStyle/>
        <a:p>
          <a:pPr>
            <a:defRPr sz="36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8.2170521914919553E-2"/>
          <c:w val="0.48149226174314408"/>
          <c:h val="0.9041990259740260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2-B029-4B93-BD1F-2A121DCB12C3}"/>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3-B029-4B93-BD1F-2A121DCB12C3}"/>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(計算_集計!$CZ$8,計算_集計!$DB$8,計算_集計!$DD$8,計算_集計!$DF$8,計算_集計!$DH$8,計算_集計!$DJ$8,計算_集計!$DL$8,計算_集計!$DN$8,計算_集計!$DP$8,計算_集計!$DR$8,計算_集計!$DT$8,計算_集計!$DV$8)</c:f>
              <c:numCache>
                <c:formatCode>General</c:formatCode>
                <c:ptCount val="12"/>
                <c:pt idx="0">
                  <c:v>1</c:v>
                </c:pt>
                <c:pt idx="1">
                  <c:v>3</c:v>
                </c:pt>
                <c:pt idx="2">
                  <c:v>3</c:v>
                </c:pt>
                <c:pt idx="3">
                  <c:v>2</c:v>
                </c:pt>
                <c:pt idx="4">
                  <c:v>4</c:v>
                </c:pt>
                <c:pt idx="5">
                  <c:v>4</c:v>
                </c:pt>
                <c:pt idx="6">
                  <c:v>0</c:v>
                </c:pt>
                <c:pt idx="7">
                  <c:v>4</c:v>
                </c:pt>
                <c:pt idx="8">
                  <c:v>2</c:v>
                </c:pt>
                <c:pt idx="9">
                  <c:v>0</c:v>
                </c:pt>
                <c:pt idx="10">
                  <c:v>0</c:v>
                </c:pt>
                <c:pt idx="11">
                  <c:v>0</c:v>
                </c:pt>
              </c:numCache>
            </c:numRef>
          </c:val>
          <c:extLst>
            <c:ext xmlns:c16="http://schemas.microsoft.com/office/drawing/2014/chart" uri="{C3380CC4-5D6E-409C-BE32-E72D297353CC}">
              <c16:uniqueId val="{00000000-C4A2-45E0-9307-5A434A60AD2A}"/>
            </c:ext>
          </c:extLst>
        </c:ser>
        <c:ser>
          <c:idx val="1"/>
          <c:order val="1"/>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(計算_集計!$CZ$9,計算_集計!$DB$9,計算_集計!$DD$9,計算_集計!$DF$9,計算_集計!$DH$9,計算_集計!$DJ$9,計算_集計!$DL$9,計算_集計!$DN$9,計算_集計!$DP$9,計算_集計!$DR$9,計算_集計!$DT$9,計算_集計!$DV$9)</c:f>
              <c:numCache>
                <c:formatCode>General</c:formatCode>
                <c:ptCount val="12"/>
                <c:pt idx="0">
                  <c:v>1</c:v>
                </c:pt>
                <c:pt idx="1">
                  <c:v>3</c:v>
                </c:pt>
                <c:pt idx="2">
                  <c:v>3</c:v>
                </c:pt>
                <c:pt idx="3">
                  <c:v>3</c:v>
                </c:pt>
                <c:pt idx="4">
                  <c:v>3</c:v>
                </c:pt>
                <c:pt idx="5">
                  <c:v>3</c:v>
                </c:pt>
                <c:pt idx="6">
                  <c:v>0</c:v>
                </c:pt>
                <c:pt idx="7">
                  <c:v>3</c:v>
                </c:pt>
                <c:pt idx="8">
                  <c:v>3</c:v>
                </c:pt>
                <c:pt idx="9">
                  <c:v>0</c:v>
                </c:pt>
                <c:pt idx="10">
                  <c:v>0</c:v>
                </c:pt>
                <c:pt idx="11">
                  <c:v>0</c:v>
                </c:pt>
              </c:numCache>
            </c:numRef>
          </c:val>
          <c:extLst>
            <c:ext xmlns:c16="http://schemas.microsoft.com/office/drawing/2014/chart" uri="{C3380CC4-5D6E-409C-BE32-E72D297353CC}">
              <c16:uniqueId val="{0000000A-CF5B-46CA-976A-BBA2C87553AC}"/>
            </c:ext>
          </c:extLst>
        </c:ser>
        <c:ser>
          <c:idx val="2"/>
          <c:order val="2"/>
          <c:tx>
            <c:strRef>
              <c:f>計算_集計!$A$10</c:f>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(計算_集計!$CZ$10,計算_集計!$DB$10,計算_集計!$DD$10,計算_集計!$DF$10,計算_集計!$DH$10,計算_集計!$DJ$10,計算_集計!$DL$10,計算_集計!$DN$10,計算_集計!$DP$10,計算_集計!$DR$10,計算_集計!$DT$10,計算_集計!$DV$10)</c:f>
              <c:numCache>
                <c:formatCode>General</c:formatCode>
                <c:ptCount val="12"/>
                <c:pt idx="0">
                  <c:v>2</c:v>
                </c:pt>
                <c:pt idx="1">
                  <c:v>2</c:v>
                </c:pt>
                <c:pt idx="2">
                  <c:v>1</c:v>
                </c:pt>
                <c:pt idx="3">
                  <c:v>3</c:v>
                </c:pt>
                <c:pt idx="4">
                  <c:v>1</c:v>
                </c:pt>
                <c:pt idx="5">
                  <c:v>3</c:v>
                </c:pt>
                <c:pt idx="6">
                  <c:v>0</c:v>
                </c:pt>
                <c:pt idx="7">
                  <c:v>2</c:v>
                </c:pt>
                <c:pt idx="8">
                  <c:v>1</c:v>
                </c:pt>
                <c:pt idx="9">
                  <c:v>0</c:v>
                </c:pt>
                <c:pt idx="10">
                  <c:v>0</c:v>
                </c:pt>
                <c:pt idx="11">
                  <c:v>0</c:v>
                </c:pt>
              </c:numCache>
            </c:numRef>
          </c:val>
          <c:extLst>
            <c:ext xmlns:c16="http://schemas.microsoft.com/office/drawing/2014/chart" uri="{C3380CC4-5D6E-409C-BE32-E72D297353CC}">
              <c16:uniqueId val="{0000000B-CF5B-46CA-976A-BBA2C87553AC}"/>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(計算_集計!$CZ$4,計算_集計!$DB$4,計算_集計!$DD$4,計算_集計!$DF$4,計算_集計!$DH$4,計算_集計!$DJ$4,計算_集計!$DL$4,計算_集計!$DN$4,計算_集計!$DP$4,計算_集計!$DR$4,計算_集計!$DT$4,計算_集計!$DV$4)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足腰の弱い人や車いす・ベビーカーの利用者が難なく移動・滞在している</c:v>
                </c:pt>
                <c:pt idx="4">
                  <c:v>自分以外の人が出したゴミを片付ける人がいる</c:v>
                </c:pt>
                <c:pt idx="5">
                  <c:v>食事をしている人がいる</c:v>
                </c:pt>
                <c:pt idx="6">
                  <c:v>（今回調査未選択）
鳥や虫を追い払っている人がいない</c:v>
                </c:pt>
                <c:pt idx="7">
                  <c:v>適度な距離を保ちながら過ごしている・歩いている</c:v>
                </c:pt>
                <c:pt idx="8">
                  <c:v>知人同士が挨拶や世間話をしている</c:v>
                </c:pt>
                <c:pt idx="9">
                  <c:v>（今回調査未選択）
横に並んで歩いている人がいる</c:v>
                </c:pt>
                <c:pt idx="10">
                  <c:v>（今回調査未選択）
立ち止まって会話をしている人がいる</c:v>
                </c:pt>
                <c:pt idx="11">
                  <c:v>（今回調査未選択）
夜一人で歩いている人がいる</c:v>
                </c:pt>
              </c:strCache>
            </c:strRef>
          </c:cat>
          <c:val>
            <c:numRef>
              <c:f>(計算_集計!$CZ$11,計算_集計!$DB$11,計算_集計!$DD$11,計算_集計!$DF$11,計算_集計!$DH$11,計算_集計!$DJ$11,計算_集計!$DL$11,計算_集計!$DN$11,計算_集計!$DP$11,計算_集計!$DR$11,計算_集計!$DT$11,計算_集計!$DV$11)</c:f>
              <c:numCache>
                <c:formatCode>General</c:formatCode>
                <c:ptCount val="12"/>
                <c:pt idx="0">
                  <c:v>3</c:v>
                </c:pt>
                <c:pt idx="1">
                  <c:v>2</c:v>
                </c:pt>
                <c:pt idx="2">
                  <c:v>1</c:v>
                </c:pt>
                <c:pt idx="3">
                  <c:v>3</c:v>
                </c:pt>
                <c:pt idx="4">
                  <c:v>1</c:v>
                </c:pt>
                <c:pt idx="5">
                  <c:v>3</c:v>
                </c:pt>
                <c:pt idx="6">
                  <c:v>0</c:v>
                </c:pt>
                <c:pt idx="7">
                  <c:v>2</c:v>
                </c:pt>
                <c:pt idx="8">
                  <c:v>1</c:v>
                </c:pt>
                <c:pt idx="9">
                  <c:v>0</c:v>
                </c:pt>
                <c:pt idx="10">
                  <c:v>0</c:v>
                </c:pt>
                <c:pt idx="11">
                  <c:v>0</c:v>
                </c:pt>
              </c:numCache>
            </c:numRef>
          </c:val>
          <c:extLst>
            <c:ext xmlns:c16="http://schemas.microsoft.com/office/drawing/2014/chart" uri="{C3380CC4-5D6E-409C-BE32-E72D297353CC}">
              <c16:uniqueId val="{00000008-CBF4-497E-B1D1-A3C7F29D4BC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l"/>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6.2275401415531166E-3"/>
          <c:y val="2.9239766081871343E-3"/>
          <c:w val="0.99377245985844687"/>
          <c:h val="5.4199042928350712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8.6501046176046176E-2"/>
          <c:w val="0.48149226174314408"/>
          <c:h val="0.89079386724386733"/>
        </c:manualLayout>
      </c:layout>
      <c:barChart>
        <c:barDir val="bar"/>
        <c:grouping val="clustered"/>
        <c:varyColors val="0"/>
        <c:ser>
          <c:idx val="0"/>
          <c:order val="0"/>
          <c:tx>
            <c:strRef>
              <c:f>計算_集計!$A$8</c:f>
              <c:strCache>
                <c:ptCount val="1"/>
                <c:pt idx="0">
                  <c:v>今回</c:v>
                </c:pt>
              </c:strCache>
            </c:strRef>
          </c:tx>
          <c:spPr>
            <a:solidFill>
              <a:schemeClr val="accent5"/>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2-B029-4B93-BD1F-2A121DCB12C3}"/>
              </c:ext>
            </c:extLst>
          </c:dPt>
          <c:dPt>
            <c:idx val="13"/>
            <c:invertIfNegative val="0"/>
            <c:bubble3D val="0"/>
            <c:spPr>
              <a:solidFill>
                <a:schemeClr val="accent5"/>
              </a:solidFill>
              <a:ln>
                <a:noFill/>
              </a:ln>
              <a:effectLst/>
            </c:spPr>
            <c:extLst>
              <c:ext xmlns:c16="http://schemas.microsoft.com/office/drawing/2014/chart" uri="{C3380CC4-5D6E-409C-BE32-E72D297353CC}">
                <c16:uniqueId val="{00000003-B029-4B93-BD1F-2A121DCB12C3}"/>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(計算_集計!$DA$8,計算_集計!$DC$8,計算_集計!$DE$8,計算_集計!$DG$8,計算_集計!$DI$8,計算_集計!$DK$8,計算_集計!$DM$8,計算_集計!$DO$8,計算_集計!$DQ$8,計算_集計!$DS$8,計算_集計!$DU$8,計算_集計!$DW$8)</c:f>
              <c:numCache>
                <c:formatCode>General</c:formatCode>
                <c:ptCount val="12"/>
                <c:pt idx="0">
                  <c:v>4</c:v>
                </c:pt>
                <c:pt idx="1">
                  <c:v>4</c:v>
                </c:pt>
                <c:pt idx="2">
                  <c:v>4</c:v>
                </c:pt>
                <c:pt idx="3">
                  <c:v>4</c:v>
                </c:pt>
                <c:pt idx="4">
                  <c:v>4</c:v>
                </c:pt>
                <c:pt idx="5">
                  <c:v>4</c:v>
                </c:pt>
                <c:pt idx="6">
                  <c:v>0</c:v>
                </c:pt>
                <c:pt idx="7">
                  <c:v>4</c:v>
                </c:pt>
                <c:pt idx="8">
                  <c:v>4</c:v>
                </c:pt>
                <c:pt idx="9">
                  <c:v>0</c:v>
                </c:pt>
                <c:pt idx="10">
                  <c:v>0</c:v>
                </c:pt>
                <c:pt idx="11">
                  <c:v>0</c:v>
                </c:pt>
              </c:numCache>
            </c:numRef>
          </c:val>
          <c:extLst>
            <c:ext xmlns:c16="http://schemas.microsoft.com/office/drawing/2014/chart" uri="{C3380CC4-5D6E-409C-BE32-E72D297353CC}">
              <c16:uniqueId val="{00000000-C4A2-45E0-9307-5A434A60AD2A}"/>
            </c:ext>
          </c:extLst>
        </c:ser>
        <c:ser>
          <c:idx val="1"/>
          <c:order val="1"/>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(計算_集計!$DA$9,計算_集計!$DC$9,計算_集計!$DE$9,計算_集計!$DG$9,計算_集計!$DI$9,計算_集計!$DK$9,計算_集計!$DM$9,計算_集計!$DO$9,計算_集計!$DQ$9,計算_集計!$DS$9,計算_集計!$DU$9,計算_集計!$DW$9)</c:f>
              <c:numCache>
                <c:formatCode>General</c:formatCode>
                <c:ptCount val="12"/>
                <c:pt idx="0">
                  <c:v>3</c:v>
                </c:pt>
                <c:pt idx="1">
                  <c:v>3</c:v>
                </c:pt>
                <c:pt idx="2">
                  <c:v>3</c:v>
                </c:pt>
                <c:pt idx="3">
                  <c:v>3</c:v>
                </c:pt>
                <c:pt idx="4">
                  <c:v>3</c:v>
                </c:pt>
                <c:pt idx="5">
                  <c:v>3</c:v>
                </c:pt>
                <c:pt idx="6">
                  <c:v>0</c:v>
                </c:pt>
                <c:pt idx="7">
                  <c:v>3</c:v>
                </c:pt>
                <c:pt idx="8">
                  <c:v>3</c:v>
                </c:pt>
                <c:pt idx="9">
                  <c:v>0</c:v>
                </c:pt>
                <c:pt idx="10">
                  <c:v>0</c:v>
                </c:pt>
                <c:pt idx="11">
                  <c:v>0</c:v>
                </c:pt>
              </c:numCache>
            </c:numRef>
          </c:val>
          <c:extLst>
            <c:ext xmlns:c16="http://schemas.microsoft.com/office/drawing/2014/chart" uri="{C3380CC4-5D6E-409C-BE32-E72D297353CC}">
              <c16:uniqueId val="{00000007-5429-44B9-9B49-0DDBC0B9E5E9}"/>
            </c:ext>
          </c:extLst>
        </c:ser>
        <c:ser>
          <c:idx val="2"/>
          <c:order val="2"/>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(計算_集計!$DA$10,計算_集計!$DC$10,計算_集計!$DE$10,計算_集計!$DG$10,計算_集計!$DI$10,計算_集計!$DK$10,計算_集計!$DM$10,計算_集計!$DO$10,計算_集計!$DQ$10,計算_集計!$DS$10,計算_集計!$DU$10,計算_集計!$DW$10)</c:f>
              <c:numCache>
                <c:formatCode>General</c:formatCode>
                <c:ptCount val="12"/>
                <c:pt idx="0">
                  <c:v>1</c:v>
                </c:pt>
                <c:pt idx="1">
                  <c:v>2</c:v>
                </c:pt>
                <c:pt idx="2">
                  <c:v>1</c:v>
                </c:pt>
                <c:pt idx="3">
                  <c:v>2</c:v>
                </c:pt>
                <c:pt idx="4">
                  <c:v>2</c:v>
                </c:pt>
                <c:pt idx="5">
                  <c:v>1</c:v>
                </c:pt>
                <c:pt idx="6">
                  <c:v>0</c:v>
                </c:pt>
                <c:pt idx="7">
                  <c:v>0</c:v>
                </c:pt>
                <c:pt idx="8">
                  <c:v>2</c:v>
                </c:pt>
                <c:pt idx="9">
                  <c:v>0</c:v>
                </c:pt>
                <c:pt idx="10">
                  <c:v>0</c:v>
                </c:pt>
                <c:pt idx="11">
                  <c:v>0</c:v>
                </c:pt>
              </c:numCache>
            </c:numRef>
          </c:val>
          <c:extLst>
            <c:ext xmlns:c16="http://schemas.microsoft.com/office/drawing/2014/chart" uri="{C3380CC4-5D6E-409C-BE32-E72D297353CC}">
              <c16:uniqueId val="{00000008-5429-44B9-9B49-0DDBC0B9E5E9}"/>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(計算_集計!$DA$4,計算_集計!$DC$4,計算_集計!$DE$4,計算_集計!$DG$4,計算_集計!$DI$4,計算_集計!$DK$4,計算_集計!$DM$4,計算_集計!$DO$4,計算_集計!$DQ$4,計算_集計!$DS$4,計算_集計!$DU$4,計算_集計!$DW$4)</c:f>
              <c:strCache>
                <c:ptCount val="12"/>
                <c:pt idx="0">
                  <c:v>赤ちゃんを連れてこられる場所だと感じる</c:v>
                </c:pt>
                <c:pt idx="1">
                  <c:v>子どもを安心して遊ばせられる場所だと感じる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空間がきれいに利用されていて気持ちよく過ごせると感じる</c:v>
                </c:pt>
                <c:pt idx="5">
                  <c:v>気持ち良く食事ができる場所だと感じる</c:v>
                </c:pt>
                <c:pt idx="6">
                  <c:v>（今回調査未選択）
動物や虫の行動により不快に感じない（例：鳩、犬、猫、アリ、蚊等）</c:v>
                </c:pt>
                <c:pt idx="7">
                  <c:v>他の人との距離が不快ではないと感じる</c:v>
                </c:pt>
                <c:pt idx="8">
                  <c:v>滞在者・通行者同士がお互いに顔や名前を知っているように感じる</c:v>
                </c:pt>
                <c:pt idx="9">
                  <c:v>（今回調査未選択）
車両の往来を気にせず並んで歩けると感じる</c:v>
                </c:pt>
                <c:pt idx="10">
                  <c:v>（今回調査未選択）
周りを気にせず立ち止まって会話できる場所だと感じる</c:v>
                </c:pt>
                <c:pt idx="11">
                  <c:v>（今回調査未選択）
夜一人で歩いていても不安にならない場所だと感じる</c:v>
                </c:pt>
              </c:strCache>
            </c:strRef>
          </c:cat>
          <c:val>
            <c:numRef>
              <c:f>(計算_集計!$DA$11,計算_集計!$DC$11,計算_集計!$DE$11,計算_集計!$DG$11,計算_集計!$DI$11,計算_集計!$DK$11,計算_集計!$DM$11,計算_集計!$DO$11,計算_集計!$DQ$11,計算_集計!$DS$11,計算_集計!$DU$11,計算_集計!$DW$11)</c:f>
              <c:numCache>
                <c:formatCode>General</c:formatCode>
                <c:ptCount val="12"/>
                <c:pt idx="0">
                  <c:v>1</c:v>
                </c:pt>
                <c:pt idx="1">
                  <c:v>2</c:v>
                </c:pt>
                <c:pt idx="2">
                  <c:v>1</c:v>
                </c:pt>
                <c:pt idx="3">
                  <c:v>2</c:v>
                </c:pt>
                <c:pt idx="4">
                  <c:v>2</c:v>
                </c:pt>
                <c:pt idx="5">
                  <c:v>1</c:v>
                </c:pt>
                <c:pt idx="6">
                  <c:v>0</c:v>
                </c:pt>
                <c:pt idx="7">
                  <c:v>0</c:v>
                </c:pt>
                <c:pt idx="8">
                  <c:v>2</c:v>
                </c:pt>
                <c:pt idx="9">
                  <c:v>0</c:v>
                </c:pt>
                <c:pt idx="10">
                  <c:v>0</c:v>
                </c:pt>
                <c:pt idx="11">
                  <c:v>0</c:v>
                </c:pt>
              </c:numCache>
            </c:numRef>
          </c:val>
          <c:extLst>
            <c:ext xmlns:c16="http://schemas.microsoft.com/office/drawing/2014/chart" uri="{C3380CC4-5D6E-409C-BE32-E72D297353CC}">
              <c16:uniqueId val="{00000009-5429-44B9-9B49-0DDBC0B9E5E9}"/>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3.4187962962962956E-3"/>
          <c:y val="2.748917748917749E-3"/>
          <c:w val="0.99658120370370373"/>
          <c:h val="6.2049567099567098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計算_集計!$CG$3:$CP$7</c:f>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f>計算_集計!$CG$8:$CP$8</c:f>
              <c:numCache>
                <c:formatCode>0_);[Red]\(0\)</c:formatCode>
                <c:ptCount val="10"/>
                <c:pt idx="0">
                  <c:v>1</c:v>
                </c:pt>
                <c:pt idx="1">
                  <c:v>2</c:v>
                </c:pt>
                <c:pt idx="2">
                  <c:v>3</c:v>
                </c:pt>
                <c:pt idx="3">
                  <c:v>4</c:v>
                </c:pt>
                <c:pt idx="4">
                  <c:v>2</c:v>
                </c:pt>
                <c:pt idx="5">
                  <c:v>1</c:v>
                </c:pt>
                <c:pt idx="6">
                  <c:v>2</c:v>
                </c:pt>
                <c:pt idx="7">
                  <c:v>4</c:v>
                </c:pt>
                <c:pt idx="8">
                  <c:v>5</c:v>
                </c:pt>
                <c:pt idx="9">
                  <c:v>1</c:v>
                </c:pt>
              </c:numCache>
            </c:numRef>
          </c:val>
          <c:extLst>
            <c:ext xmlns:c16="http://schemas.microsoft.com/office/drawing/2014/chart" uri="{C3380CC4-5D6E-409C-BE32-E72D297353CC}">
              <c16:uniqueId val="{00000000-F861-4BDE-B5B9-28AC55AF4539}"/>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計算_集計!$CG$3:$CP$7</c15:sqref>
                        </c15:formulaRef>
                      </c:ext>
                    </c:extLst>
                    <c:multiLvlStrCache>
                      <c:ptCount val="10"/>
                      <c:lvl>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lvl>
                      <c:lvl>
                        <c:pt idx="0">
                          <c:v>飲食店</c:v>
                        </c:pt>
                        <c:pt idx="3">
                          <c:v>販売店</c:v>
                        </c:pt>
                        <c:pt idx="6">
                          <c:v>その他</c:v>
                        </c:pt>
                      </c:lvl>
                      <c:lvl>
                        <c:pt idx="0">
                          <c:v>利用</c:v>
                        </c:pt>
                        <c:pt idx="9">
                          <c:v>未利用</c:v>
                        </c:pt>
                      </c:lvl>
                    </c:multiLvlStrCache>
                  </c:multiLvlStrRef>
                </c:cat>
                <c:val>
                  <c:numRef>
                    <c:extLst>
                      <c:ext uri="{02D57815-91ED-43cb-92C2-25804820EDAC}">
                        <c15:formulaRef>
                          <c15:sqref>計算_集計!$CG$7:$CP$7</c15:sqref>
                        </c15:formulaRef>
                      </c:ext>
                    </c:extLst>
                    <c:numCache>
                      <c:formatCode>General</c:formatCode>
                      <c:ptCount val="10"/>
                    </c:numCache>
                  </c:numRef>
                </c:val>
                <c:extLst>
                  <c:ext xmlns:c16="http://schemas.microsoft.com/office/drawing/2014/chart" uri="{C3380CC4-5D6E-409C-BE32-E72D297353CC}">
                    <c16:uniqueId val="{00000001-F861-4BDE-B5B9-28AC55AF4539}"/>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計算_集計!$CT$3:$CV$7</c:f>
              <c:multiLvlStrCache>
                <c:ptCount val="3"/>
                <c:lvl>
                  <c:pt idx="0">
                    <c:v>イベントの実施</c:v>
                  </c:pt>
                  <c:pt idx="1">
                    <c:v>実施無し</c:v>
                  </c:pt>
                </c:lvl>
                <c:lvl>
                  <c:pt idx="0">
                    <c:v>利用</c:v>
                  </c:pt>
                  <c:pt idx="2">
                    <c:v>未利用</c:v>
                  </c:pt>
                </c:lvl>
              </c:multiLvlStrCache>
            </c:multiLvlStrRef>
          </c:cat>
          <c:val>
            <c:numRef>
              <c:f>計算_集計!$CT$8:$CV$8</c:f>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0-3650-4A8B-8686-61CD8DD993B0}"/>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c:ext uri="{02D57815-91ED-43cb-92C2-25804820EDAC}">
                        <c15:formulaRef>
                          <c15:sqref>計算_集計!$CT$5:$CV$5</c15:sqref>
                        </c15:formulaRef>
                      </c:ext>
                    </c:extLst>
                    <c:numCache>
                      <c:formatCode>General</c:formatCode>
                      <c:ptCount val="3"/>
                    </c:numCache>
                  </c:numRef>
                </c:val>
                <c:extLst>
                  <c:ext xmlns:c16="http://schemas.microsoft.com/office/drawing/2014/chart" uri="{C3380CC4-5D6E-409C-BE32-E72D297353CC}">
                    <c16:uniqueId val="{00000001-3650-4A8B-8686-61CD8DD993B0}"/>
                  </c:ext>
                </c:extLst>
              </c15:ser>
            </c15:filteredBarSeries>
            <c15:filteredBarSeries>
              <c15:ser>
                <c:idx val="2"/>
                <c:order val="2"/>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計算_集計!$CT$6:$CV$6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3650-4A8B-8686-61CD8DD993B0}"/>
                  </c:ext>
                </c:extLst>
              </c15:ser>
            </c15:filteredBarSeries>
            <c15:filteredBarSeries>
              <c15:ser>
                <c:idx val="3"/>
                <c:order val="3"/>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計算_集計!$CT$7:$CV$7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3650-4A8B-8686-61CD8DD993B0}"/>
                  </c:ext>
                </c:extLst>
              </c15:ser>
            </c15:filteredBarSeries>
            <c15:filteredBarSeries>
              <c15:ser>
                <c:idx val="4"/>
                <c:order val="4"/>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計算_集計!$CT$3:$CV$7</c15:sqref>
                        </c15:formulaRef>
                      </c:ext>
                    </c:extLst>
                    <c:multiLvlStrCache>
                      <c:ptCount val="3"/>
                      <c:lvl>
                        <c:pt idx="0">
                          <c:v>イベントの実施</c:v>
                        </c:pt>
                        <c:pt idx="1">
                          <c:v>実施無し</c:v>
                        </c:pt>
                      </c:lvl>
                      <c:lvl>
                        <c:pt idx="0">
                          <c:v>利用</c:v>
                        </c:pt>
                        <c:pt idx="2">
                          <c:v>未利用</c:v>
                        </c:pt>
                      </c:lvl>
                    </c:multiLvlStrCache>
                  </c:multiLvlStrRef>
                </c:cat>
                <c:val>
                  <c:numRef>
                    <c:extLst xmlns:c15="http://schemas.microsoft.com/office/drawing/2012/chart">
                      <c:ext xmlns:c15="http://schemas.microsoft.com/office/drawing/2012/chart" uri="{02D57815-91ED-43cb-92C2-25804820EDAC}">
                        <c15:formulaRef>
                          <c15:sqref>計算_集計!$CT$8:$CV$8</c15:sqref>
                        </c15:formulaRef>
                      </c:ext>
                    </c:extLst>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4-3650-4A8B-8686-61CD8DD993B0}"/>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03-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8481-4F6A-90D4-5E4223B4A65F}"/>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8481-4F6A-90D4-5E4223B4A65F}"/>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8481-4F6A-90D4-5E4223B4A6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計算_集計!$CB$4:$CC$4</c:f>
              <c:strCache>
                <c:ptCount val="2"/>
                <c:pt idx="0">
                  <c:v>利用</c:v>
                </c:pt>
                <c:pt idx="1">
                  <c:v>未利用</c:v>
                </c:pt>
              </c:strCache>
            </c:strRef>
          </c:cat>
          <c:val>
            <c:numRef>
              <c:f>計算_集計!$CB$8:$CC$8</c:f>
              <c:numCache>
                <c:formatCode>0%</c:formatCode>
                <c:ptCount val="2"/>
                <c:pt idx="0">
                  <c:v>0.96</c:v>
                </c:pt>
                <c:pt idx="1">
                  <c:v>0.04</c:v>
                </c:pt>
              </c:numCache>
            </c:numRef>
          </c:val>
          <c:extLst>
            <c:ext xmlns:c16="http://schemas.microsoft.com/office/drawing/2014/chart" uri="{C3380CC4-5D6E-409C-BE32-E72D297353CC}">
              <c16:uniqueId val="{00000008-8481-4F6A-90D4-5E4223B4A65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0C-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8481-4F6A-90D4-5E4223B4A65F}"/>
              </c:ext>
            </c:extLst>
          </c:dPt>
          <c:cat>
            <c:strRef>
              <c:f>計算_集計!$CB$4:$CC$4</c:f>
              <c:strCache>
                <c:ptCount val="2"/>
                <c:pt idx="0">
                  <c:v>利用</c:v>
                </c:pt>
                <c:pt idx="1">
                  <c:v>未利用</c:v>
                </c:pt>
              </c:strCache>
            </c:strRef>
          </c:cat>
          <c:val>
            <c:numRef>
              <c:f>計算_集計!$CB$6:$CC$6</c:f>
              <c:numCache>
                <c:formatCode>General</c:formatCode>
                <c:ptCount val="2"/>
                <c:pt idx="0">
                  <c:v>0</c:v>
                </c:pt>
                <c:pt idx="1">
                  <c:v>0</c:v>
                </c:pt>
              </c:numCache>
            </c:numRef>
          </c:val>
          <c:extLst>
            <c:ext xmlns:c16="http://schemas.microsoft.com/office/drawing/2014/chart" uri="{C3380CC4-5D6E-409C-BE32-E72D297353CC}">
              <c16:uniqueId val="{0000000F-8481-4F6A-90D4-5E4223B4A65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13-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8481-4F6A-90D4-5E4223B4A65F}"/>
              </c:ext>
            </c:extLst>
          </c:dPt>
          <c:cat>
            <c:strRef>
              <c:f>計算_集計!$CB$4:$CC$4</c:f>
              <c:strCache>
                <c:ptCount val="2"/>
                <c:pt idx="0">
                  <c:v>利用</c:v>
                </c:pt>
                <c:pt idx="1">
                  <c:v>未利用</c:v>
                </c:pt>
              </c:strCache>
            </c:strRef>
          </c:cat>
          <c:val>
            <c:numRef>
              <c:f>計算_集計!$CB$7:$CC$7</c:f>
              <c:numCache>
                <c:formatCode>General</c:formatCode>
                <c:ptCount val="2"/>
              </c:numCache>
            </c:numRef>
          </c:val>
          <c:extLst>
            <c:ext xmlns:c16="http://schemas.microsoft.com/office/drawing/2014/chart" uri="{C3380CC4-5D6E-409C-BE32-E72D297353CC}">
              <c16:uniqueId val="{00000016-8481-4F6A-90D4-5E4223B4A65F}"/>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8481-4F6A-90D4-5E4223B4A65F}"/>
              </c:ext>
            </c:extLst>
          </c:dPt>
          <c:dPt>
            <c:idx val="1"/>
            <c:bubble3D val="0"/>
            <c:spPr>
              <a:solidFill>
                <a:schemeClr val="accent1"/>
              </a:solidFill>
              <a:ln>
                <a:noFill/>
              </a:ln>
              <a:effectLst/>
            </c:spPr>
            <c:extLst>
              <c:ext xmlns:c16="http://schemas.microsoft.com/office/drawing/2014/chart" uri="{C3380CC4-5D6E-409C-BE32-E72D297353CC}">
                <c16:uniqueId val="{0000001A-8481-4F6A-90D4-5E4223B4A65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8481-4F6A-90D4-5E4223B4A65F}"/>
              </c:ext>
            </c:extLst>
          </c:dPt>
          <c:cat>
            <c:strRef>
              <c:f>計算_集計!$CB$4:$CC$4</c:f>
              <c:strCache>
                <c:ptCount val="2"/>
                <c:pt idx="0">
                  <c:v>利用</c:v>
                </c:pt>
                <c:pt idx="1">
                  <c:v>未利用</c:v>
                </c:pt>
              </c:strCache>
            </c:strRef>
          </c:cat>
          <c:val>
            <c:numRef>
              <c:f>計算_集計!$CB$8:$CC$8</c:f>
              <c:numCache>
                <c:formatCode>0%</c:formatCode>
                <c:ptCount val="2"/>
                <c:pt idx="0">
                  <c:v>0.96</c:v>
                </c:pt>
                <c:pt idx="1">
                  <c:v>0.04</c:v>
                </c:pt>
              </c:numCache>
            </c:numRef>
          </c:val>
          <c:extLst>
            <c:ext xmlns:c16="http://schemas.microsoft.com/office/drawing/2014/chart" uri="{C3380CC4-5D6E-409C-BE32-E72D297353CC}">
              <c16:uniqueId val="{0000001D-8481-4F6A-90D4-5E4223B4A65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03-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A5F1-4C72-8AFA-A7B2402F0AC4}"/>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A5F1-4C72-8AFA-A7B2402F0AC4}"/>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A5F1-4C72-8AFA-A7B2402F0AC4}"/>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計算_集計!$CQ$4:$CR$4</c:f>
              <c:strCache>
                <c:ptCount val="2"/>
                <c:pt idx="0">
                  <c:v>利用</c:v>
                </c:pt>
                <c:pt idx="1">
                  <c:v>未利用</c:v>
                </c:pt>
              </c:strCache>
            </c:strRef>
          </c:cat>
          <c:val>
            <c:numRef>
              <c:f>計算_集計!$CQ$8:$CR$8</c:f>
              <c:numCache>
                <c:formatCode>0%</c:formatCode>
                <c:ptCount val="2"/>
                <c:pt idx="0">
                  <c:v>0.54545454545454541</c:v>
                </c:pt>
                <c:pt idx="1">
                  <c:v>0.45454545454545453</c:v>
                </c:pt>
              </c:numCache>
            </c:numRef>
          </c:val>
          <c:extLst>
            <c:ext xmlns:c16="http://schemas.microsoft.com/office/drawing/2014/chart" uri="{C3380CC4-5D6E-409C-BE32-E72D297353CC}">
              <c16:uniqueId val="{00000008-A5F1-4C72-8AFA-A7B2402F0AC4}"/>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0C-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A5F1-4C72-8AFA-A7B2402F0AC4}"/>
              </c:ext>
            </c:extLst>
          </c:dPt>
          <c:cat>
            <c:strRef>
              <c:f>計算_集計!$CQ$4:$CR$4</c:f>
              <c:strCache>
                <c:ptCount val="2"/>
                <c:pt idx="0">
                  <c:v>利用</c:v>
                </c:pt>
                <c:pt idx="1">
                  <c:v>未利用</c:v>
                </c:pt>
              </c:strCache>
            </c:strRef>
          </c:cat>
          <c:val>
            <c:numRef>
              <c:f>計算_集計!$CQ$6:$CR$6</c:f>
              <c:numCache>
                <c:formatCode>General</c:formatCode>
                <c:ptCount val="2"/>
                <c:pt idx="0">
                  <c:v>0</c:v>
                </c:pt>
                <c:pt idx="1">
                  <c:v>0</c:v>
                </c:pt>
              </c:numCache>
            </c:numRef>
          </c:val>
          <c:extLst>
            <c:ext xmlns:c16="http://schemas.microsoft.com/office/drawing/2014/chart" uri="{C3380CC4-5D6E-409C-BE32-E72D297353CC}">
              <c16:uniqueId val="{0000000F-A5F1-4C72-8AFA-A7B2402F0AC4}"/>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13-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A5F1-4C72-8AFA-A7B2402F0AC4}"/>
              </c:ext>
            </c:extLst>
          </c:dPt>
          <c:cat>
            <c:strRef>
              <c:f>計算_集計!$CQ$4:$CR$4</c:f>
              <c:strCache>
                <c:ptCount val="2"/>
                <c:pt idx="0">
                  <c:v>利用</c:v>
                </c:pt>
                <c:pt idx="1">
                  <c:v>未利用</c:v>
                </c:pt>
              </c:strCache>
            </c:strRef>
          </c:cat>
          <c:val>
            <c:numRef>
              <c:f>計算_集計!$CQ$7:$CR$7</c:f>
              <c:numCache>
                <c:formatCode>General</c:formatCode>
                <c:ptCount val="2"/>
              </c:numCache>
            </c:numRef>
          </c:val>
          <c:extLst>
            <c:ext xmlns:c16="http://schemas.microsoft.com/office/drawing/2014/chart" uri="{C3380CC4-5D6E-409C-BE32-E72D297353CC}">
              <c16:uniqueId val="{00000016-A5F1-4C72-8AFA-A7B2402F0AC4}"/>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A5F1-4C72-8AFA-A7B2402F0AC4}"/>
              </c:ext>
            </c:extLst>
          </c:dPt>
          <c:dPt>
            <c:idx val="1"/>
            <c:bubble3D val="0"/>
            <c:spPr>
              <a:solidFill>
                <a:schemeClr val="accent1"/>
              </a:solidFill>
              <a:ln>
                <a:noFill/>
              </a:ln>
              <a:effectLst/>
            </c:spPr>
            <c:extLst>
              <c:ext xmlns:c16="http://schemas.microsoft.com/office/drawing/2014/chart" uri="{C3380CC4-5D6E-409C-BE32-E72D297353CC}">
                <c16:uniqueId val="{0000001A-A5F1-4C72-8AFA-A7B2402F0AC4}"/>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A5F1-4C72-8AFA-A7B2402F0AC4}"/>
              </c:ext>
            </c:extLst>
          </c:dPt>
          <c:cat>
            <c:strRef>
              <c:f>計算_集計!$CQ$4:$CR$4</c:f>
              <c:strCache>
                <c:ptCount val="2"/>
                <c:pt idx="0">
                  <c:v>利用</c:v>
                </c:pt>
                <c:pt idx="1">
                  <c:v>未利用</c:v>
                </c:pt>
              </c:strCache>
            </c:strRef>
          </c:cat>
          <c:val>
            <c:numRef>
              <c:f>計算_集計!$CQ$8:$CR$8</c:f>
              <c:numCache>
                <c:formatCode>0%</c:formatCode>
                <c:ptCount val="2"/>
                <c:pt idx="0">
                  <c:v>0.54545454545454541</c:v>
                </c:pt>
                <c:pt idx="1">
                  <c:v>0.45454545454545453</c:v>
                </c:pt>
              </c:numCache>
            </c:numRef>
          </c:val>
          <c:extLst>
            <c:ext xmlns:c16="http://schemas.microsoft.com/office/drawing/2014/chart" uri="{C3380CC4-5D6E-409C-BE32-E72D297353CC}">
              <c16:uniqueId val="{0000001D-A5F1-4C72-8AFA-A7B2402F0AC4}"/>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accent1">
                  <a:shade val="65000"/>
                </a:schemeClr>
              </a:solidFill>
              <a:ln>
                <a:noFill/>
              </a:ln>
              <a:effectLst/>
            </c:spPr>
            <c:extLst>
              <c:ext xmlns:c16="http://schemas.microsoft.com/office/drawing/2014/chart" uri="{C3380CC4-5D6E-409C-BE32-E72D297353CC}">
                <c16:uniqueId val="{00000001-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03-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0625-4349-B8FB-E0FBDA7D3BDD}"/>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0625-4349-B8FB-E0FBDA7D3BDD}"/>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0625-4349-B8FB-E0FBDA7D3BDD}"/>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0.625</c:v>
                </c:pt>
                <c:pt idx="1">
                  <c:v>0.375</c:v>
                </c:pt>
              </c:numCache>
            </c:numRef>
          </c:val>
          <c:extLst>
            <c:ext xmlns:c16="http://schemas.microsoft.com/office/drawing/2014/chart" uri="{C3380CC4-5D6E-409C-BE32-E72D297353CC}">
              <c16:uniqueId val="{00000008-0625-4349-B8FB-E0FBDA7D3BDD}"/>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0C-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0625-4349-B8FB-E0FBDA7D3BDD}"/>
              </c:ext>
            </c:extLst>
          </c:dPt>
          <c:cat>
            <c:strRef>
              <c:f>計算_集計!$CD$4:$CE$4</c:f>
              <c:strCache>
                <c:ptCount val="2"/>
                <c:pt idx="0">
                  <c:v>「利用者の様子が見やすい」割合</c:v>
                </c:pt>
                <c:pt idx="1">
                  <c:v>「利用者の様子が見にくい」割合</c:v>
                </c:pt>
              </c:strCache>
            </c:strRef>
          </c:cat>
          <c:val>
            <c:numRef>
              <c:f>計算_集計!$CD$6:$CE$6</c:f>
              <c:numCache>
                <c:formatCode>General</c:formatCode>
                <c:ptCount val="2"/>
                <c:pt idx="0">
                  <c:v>0</c:v>
                </c:pt>
                <c:pt idx="1">
                  <c:v>0</c:v>
                </c:pt>
              </c:numCache>
            </c:numRef>
          </c:val>
          <c:extLst>
            <c:ext xmlns:c16="http://schemas.microsoft.com/office/drawing/2014/chart" uri="{C3380CC4-5D6E-409C-BE32-E72D297353CC}">
              <c16:uniqueId val="{0000000F-0625-4349-B8FB-E0FBDA7D3BDD}"/>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13-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0625-4349-B8FB-E0FBDA7D3BDD}"/>
              </c:ext>
            </c:extLst>
          </c:dPt>
          <c:cat>
            <c:strRef>
              <c:f>計算_集計!$CD$4:$CE$4</c:f>
              <c:strCache>
                <c:ptCount val="2"/>
                <c:pt idx="0">
                  <c:v>「利用者の様子が見やすい」割合</c:v>
                </c:pt>
                <c:pt idx="1">
                  <c:v>「利用者の様子が見にくい」割合</c:v>
                </c:pt>
              </c:strCache>
            </c:strRef>
          </c:cat>
          <c:val>
            <c:numRef>
              <c:f>計算_集計!$CD$7:$CE$7</c:f>
              <c:numCache>
                <c:formatCode>General</c:formatCode>
                <c:ptCount val="2"/>
              </c:numCache>
            </c:numRef>
          </c:val>
          <c:extLst>
            <c:ext xmlns:c16="http://schemas.microsoft.com/office/drawing/2014/chart" uri="{C3380CC4-5D6E-409C-BE32-E72D297353CC}">
              <c16:uniqueId val="{00000016-0625-4349-B8FB-E0FBDA7D3BDD}"/>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0625-4349-B8FB-E0FBDA7D3BDD}"/>
              </c:ext>
            </c:extLst>
          </c:dPt>
          <c:dPt>
            <c:idx val="1"/>
            <c:bubble3D val="0"/>
            <c:spPr>
              <a:solidFill>
                <a:schemeClr val="accent1"/>
              </a:solidFill>
              <a:ln>
                <a:noFill/>
              </a:ln>
              <a:effectLst/>
            </c:spPr>
            <c:extLst>
              <c:ext xmlns:c16="http://schemas.microsoft.com/office/drawing/2014/chart" uri="{C3380CC4-5D6E-409C-BE32-E72D297353CC}">
                <c16:uniqueId val="{0000001A-0625-4349-B8FB-E0FBDA7D3BDD}"/>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0625-4349-B8FB-E0FBDA7D3BDD}"/>
              </c:ext>
            </c:extLst>
          </c:dPt>
          <c:cat>
            <c:strRef>
              <c:f>計算_集計!$CD$4:$CE$4</c:f>
              <c:strCache>
                <c:ptCount val="2"/>
                <c:pt idx="0">
                  <c:v>「利用者の様子が見やすい」割合</c:v>
                </c:pt>
                <c:pt idx="1">
                  <c:v>「利用者の様子が見にくい」割合</c:v>
                </c:pt>
              </c:strCache>
            </c:strRef>
          </c:cat>
          <c:val>
            <c:numRef>
              <c:f>計算_集計!$CD$8:$CE$8</c:f>
              <c:numCache>
                <c:formatCode>0%</c:formatCode>
                <c:ptCount val="2"/>
                <c:pt idx="0">
                  <c:v>0.625</c:v>
                </c:pt>
                <c:pt idx="1">
                  <c:v>0.375</c:v>
                </c:pt>
              </c:numCache>
            </c:numRef>
          </c:val>
          <c:extLst>
            <c:ext xmlns:c16="http://schemas.microsoft.com/office/drawing/2014/chart" uri="{C3380CC4-5D6E-409C-BE32-E72D297353CC}">
              <c16:uniqueId val="{0000001D-0625-4349-B8FB-E0FBDA7D3BDD}"/>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595425685425686"/>
          <c:w val="0.48149226174314408"/>
          <c:h val="0.88096121933621929"/>
        </c:manualLayout>
      </c:layout>
      <c:barChart>
        <c:barDir val="bar"/>
        <c:grouping val="clustered"/>
        <c:varyColors val="0"/>
        <c:ser>
          <c:idx val="3"/>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計算_集計!$DZ$8:$EW$8</c15:sqref>
                  </c15:fullRef>
                </c:ext>
              </c:extLst>
              <c:f>(計算_集計!$DZ$8,計算_集計!$EB$8,計算_集計!$ED$8,計算_集計!$EF$8,計算_集計!$EH$8,計算_集計!$EJ$8,計算_集計!$EL$8,計算_集計!$EN$8,計算_集計!$EP$8,計算_集計!$ER$8,計算_集計!$ET$8,計算_集計!$EV$8)</c:f>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c:ext xmlns:c16="http://schemas.microsoft.com/office/drawing/2014/chart" uri="{C3380CC4-5D6E-409C-BE32-E72D297353CC}">
              <c16:uniqueId val="{00000008-CBF4-497E-B1D1-A3C7F29D4BCC}"/>
            </c:ext>
          </c:extLst>
        </c:ser>
        <c:ser>
          <c:idx val="4"/>
          <c:order val="4"/>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計算_集計!$DZ$9:$EW$9</c15:sqref>
                  </c15:fullRef>
                </c:ext>
              </c:extLst>
              <c:f>(計算_集計!$DZ$9,計算_集計!$EB$9,計算_集計!$ED$9,計算_集計!$EF$9,計算_集計!$EH$9,計算_集計!$EJ$9,計算_集計!$EL$9,計算_集計!$EN$9,計算_集計!$EP$9,計算_集計!$ER$9,計算_集計!$ET$9,計算_集計!$EV$9)</c:f>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c:ext xmlns:c16="http://schemas.microsoft.com/office/drawing/2014/chart" uri="{C3380CC4-5D6E-409C-BE32-E72D297353CC}">
              <c16:uniqueId val="{00000007-D5DB-4149-9F23-C7A4E7C6BCDF}"/>
            </c:ext>
          </c:extLst>
        </c:ser>
        <c:ser>
          <c:idx val="5"/>
          <c:order val="5"/>
          <c:tx>
            <c:strRef>
              <c:f>計算_集計!$A$10</c:f>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計算_集計!$DZ$10:$EW$10</c15:sqref>
                  </c15:fullRef>
                </c:ext>
              </c:extLst>
              <c:f>(計算_集計!$DZ$10,計算_集計!$EB$10,計算_集計!$ED$10,計算_集計!$EF$10,計算_集計!$EH$10,計算_集計!$EJ$10,計算_集計!$EL$10,計算_集計!$EN$10,計算_集計!$EP$10,計算_集計!$ER$10,計算_集計!$ET$10,計算_集計!$EV$10)</c:f>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c:ext xmlns:c16="http://schemas.microsoft.com/office/drawing/2014/chart" uri="{C3380CC4-5D6E-409C-BE32-E72D297353CC}">
              <c16:uniqueId val="{00000008-D5DB-4149-9F23-C7A4E7C6BCDF}"/>
            </c:ext>
          </c:extLst>
        </c:ser>
        <c:ser>
          <c:idx val="6"/>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(計算_集計!$DZ$4,計算_集計!$EB$4,計算_集計!$ED$4,計算_集計!$EF$4,計算_集計!$EH$4,計算_集計!$EJ$4,計算_集計!$EL$4,計算_集計!$EN$4,計算_集計!$EP$4,計算_集計!$ER$4,計算_集計!$ET$4,計算_集計!$EV$4)</c:f>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計算_集計!$DZ$11:$EW$11</c15:sqref>
                  </c15:fullRef>
                </c:ext>
              </c:extLst>
              <c:f>(計算_集計!$DZ$11,計算_集計!$EB$11,計算_集計!$ED$11,計算_集計!$EF$11,計算_集計!$EH$11,計算_集計!$EJ$11,計算_集計!$EL$11,計算_集計!$EN$11,計算_集計!$EP$11,計算_集計!$ER$11,計算_集計!$ET$11,計算_集計!$EV$11)</c:f>
              <c:numCache>
                <c:formatCode>General</c:formatCode>
                <c:ptCount val="12"/>
                <c:pt idx="0">
                  <c:v>1</c:v>
                </c:pt>
                <c:pt idx="1">
                  <c:v>3</c:v>
                </c:pt>
                <c:pt idx="2">
                  <c:v>2</c:v>
                </c:pt>
                <c:pt idx="3">
                  <c:v>3</c:v>
                </c:pt>
                <c:pt idx="4">
                  <c:v>2</c:v>
                </c:pt>
                <c:pt idx="5">
                  <c:v>2</c:v>
                </c:pt>
                <c:pt idx="6">
                  <c:v>0</c:v>
                </c:pt>
                <c:pt idx="7">
                  <c:v>0</c:v>
                </c:pt>
                <c:pt idx="8">
                  <c:v>2</c:v>
                </c:pt>
                <c:pt idx="9">
                  <c:v>0</c:v>
                </c:pt>
                <c:pt idx="10">
                  <c:v>0</c:v>
                </c:pt>
                <c:pt idx="11">
                  <c:v>1</c:v>
                </c:pt>
              </c:numCache>
            </c:numRef>
          </c:val>
          <c:extLst>
            <c:ext xmlns:c16="http://schemas.microsoft.com/office/drawing/2014/chart" uri="{C3380CC4-5D6E-409C-BE32-E72D297353CC}">
              <c16:uniqueId val="{00000009-D5DB-4149-9F23-C7A4E7C6BCDF}"/>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2-B029-4B93-BD1F-2A121DCB12C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uri="{02D57815-91ED-43cb-92C2-25804820EDAC}">
                        <c15:fullRef>
                          <c15:sqref>計算_集計!$DZ$5:$EW$5</c15:sqref>
                        </c15:fullRef>
                        <c15:formulaRef>
                          <c15:sqref>(計算_集計!$DZ$5,計算_集計!$EB$5,計算_集計!$ED$5,計算_集計!$EF$5,計算_集計!$EH$5,計算_集計!$EJ$5,計算_集計!$EL$5,計算_集計!$EN$5,計算_集計!$EP$5,計算_集計!$ER$5,計算_集計!$ET$5,計算_集計!$EV$5)</c15:sqref>
                        </c15:formulaRef>
                      </c:ext>
                    </c:extLst>
                    <c:numCache>
                      <c:formatCode>General</c:formatCode>
                      <c:ptCount val="12"/>
                    </c:numCache>
                  </c:numRef>
                </c:val>
                <c:extLst>
                  <c:ext uri="{02D57815-91ED-43cb-92C2-25804820EDAC}">
                    <c15:categoryFilterExceptions>
                      <c15:categoryFilterException>
                        <c15:sqref>計算_集計!$EE$5</c15:sqref>
                        <c15:spPr xmlns:c15="http://schemas.microsoft.com/office/drawing/2012/chart">
                          <a:solidFill>
                            <a:schemeClr val="accent1"/>
                          </a:solidFill>
                          <a:ln>
                            <a:noFill/>
                          </a:ln>
                          <a:effectLst/>
                        </c15:spPr>
                        <c15:invertIfNegative val="0"/>
                        <c15:bubble3D val="0"/>
                      </c15:categoryFilterException>
                      <c15:categoryFilterException>
                        <c15:sqref>計算_集計!$EM$5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0-C4A2-45E0-9307-5A434A60AD2A}"/>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計算_集計!$DZ$6:$EW$6</c15:sqref>
                        </c15:fullRef>
                        <c15:formulaRef>
                          <c15:sqref>(計算_集計!$DZ$6,計算_集計!$EB$6,計算_集計!$ED$6,計算_集計!$EF$6,計算_集計!$EH$6,計算_集計!$EJ$6,計算_集計!$EL$6,計算_集計!$EN$6,計算_集計!$EP$6,計算_集計!$ER$6,計算_集計!$ET$6,計算_集計!$EV$6)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CF5B-46CA-976A-BBA2C87553AC}"/>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(計算_集計!$DZ$4,計算_集計!$EB$4,計算_集計!$ED$4,計算_集計!$EF$4,計算_集計!$EH$4,計算_集計!$EJ$4,計算_集計!$EL$4,計算_集計!$EN$4,計算_集計!$EP$4,計算_集計!$ER$4,計算_集計!$ET$4,計算_集計!$EV$4)</c15:sqref>
                        </c15:formulaRef>
                      </c:ext>
                    </c:extLst>
                    <c:strCache>
                      <c:ptCount val="12"/>
                      <c:pt idx="0">
                        <c:v>入ること、近づくことをためらっている人がいない（沿道建物も含む）</c:v>
                      </c:pt>
                      <c:pt idx="1">
                        <c:v>子どもが声を出して遊んでいる</c:v>
                      </c:pt>
                      <c:pt idx="2">
                        <c:v>うたた寝をしている人がいる</c:v>
                      </c:pt>
                      <c:pt idx="3">
                        <c:v>何かの練習をしている人がいる</c:v>
                      </c:pt>
                      <c:pt idx="4">
                        <c:v>ペットを連れている人がいる</c:v>
                      </c:pt>
                      <c:pt idx="5">
                        <c:v>思い思いの時間を座って過ごしている</c:v>
                      </c:pt>
                      <c:pt idx="6">
                        <c:v>（今回調査未選択）
想定外の活動が見られる（ウェディング撮影をしている等）</c:v>
                      </c:pt>
                      <c:pt idx="7">
                        <c:v>（今回調査未選択）
多様な服装の人がいる</c:v>
                      </c:pt>
                      <c:pt idx="8">
                        <c:v>電話、Web会議をしている人がいる</c:v>
                      </c:pt>
                      <c:pt idx="9">
                        <c:v>（今回調査未選択）
投稿用と思われる動画を撮影している人がいる</c:v>
                      </c:pt>
                      <c:pt idx="10">
                        <c:v>（今回調査未選択）
周囲より遅いペースで歩いている人がいる</c:v>
                      </c:pt>
                      <c:pt idx="11">
                        <c:v>ジョギングなどの軽い運動をしている人がいる</c:v>
                      </c:pt>
                    </c:strCache>
                  </c:strRef>
                </c:cat>
                <c:val>
                  <c:numRef>
                    <c:extLst>
                      <c:ext xmlns:c15="http://schemas.microsoft.com/office/drawing/2012/chart" uri="{02D57815-91ED-43cb-92C2-25804820EDAC}">
                        <c15:fullRef>
                          <c15:sqref>計算_集計!$DZ$7:$EW$7</c15:sqref>
                        </c15:fullRef>
                        <c15:formulaRef>
                          <c15:sqref>(計算_集計!$DZ$7,計算_集計!$EB$7,計算_集計!$ED$7,計算_集計!$EF$7,計算_集計!$EH$7,計算_集計!$EJ$7,計算_集計!$EL$7,計算_集計!$EN$7,計算_集計!$EP$7,計算_集計!$ER$7,計算_集計!$ET$7,計算_集計!$EV$7)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CF5B-46CA-976A-BBA2C87553A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8.8425925925925946E-3"/>
          <c:y val="2.748917748917749E-3"/>
          <c:w val="0.98701851851851852"/>
          <c:h val="6.0569805194805197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0.10202363990215509"/>
          <c:w val="0.48149226174314408"/>
          <c:h val="0.88502430053386183"/>
        </c:manualLayout>
      </c:layout>
      <c:barChart>
        <c:barDir val="bar"/>
        <c:grouping val="clustered"/>
        <c:varyColors val="0"/>
        <c:ser>
          <c:idx val="3"/>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計算_集計!$DZ$8:$EW$8</c15:sqref>
                  </c15:fullRef>
                </c:ext>
              </c:extLst>
              <c:f>(計算_集計!$EA$8,計算_集計!$EC$8,計算_集計!$EE$8,計算_集計!$EG$8,計算_集計!$EI$8,計算_集計!$EK$8,計算_集計!$EM$8,計算_集計!$EO$8,計算_集計!$EQ$8,計算_集計!$ES$8,計算_集計!$EU$8,計算_集計!$EW$8)</c:f>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c:ext xmlns:c16="http://schemas.microsoft.com/office/drawing/2014/chart" uri="{C3380CC4-5D6E-409C-BE32-E72D297353CC}">
              <c16:uniqueId val="{00000009-5429-44B9-9B49-0DDBC0B9E5E9}"/>
            </c:ext>
          </c:extLst>
        </c:ser>
        <c:ser>
          <c:idx val="4"/>
          <c:order val="4"/>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計算_集計!$DZ$9:$EW$9</c15:sqref>
                  </c15:fullRef>
                </c:ext>
              </c:extLst>
              <c:f>(計算_集計!$EA$9,計算_集計!$EC$9,計算_集計!$EE$9,計算_集計!$EG$9,計算_集計!$EI$9,計算_集計!$EK$9,計算_集計!$EM$9,計算_集計!$EO$9,計算_集計!$EQ$9,計算_集計!$ES$9,計算_集計!$EU$9,計算_集計!$EW$9)</c:f>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c:ext xmlns:c16="http://schemas.microsoft.com/office/drawing/2014/chart" uri="{C3380CC4-5D6E-409C-BE32-E72D297353CC}">
              <c16:uniqueId val="{00000007-042C-46CF-82F9-F18FD624C50F}"/>
            </c:ext>
          </c:extLst>
        </c:ser>
        <c:ser>
          <c:idx val="5"/>
          <c:order val="5"/>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計算_集計!$DZ$10:$EW$10</c15:sqref>
                  </c15:fullRef>
                </c:ext>
              </c:extLst>
              <c:f>(計算_集計!$EA$10,計算_集計!$EC$10,計算_集計!$EE$10,計算_集計!$EG$10,計算_集計!$EI$10,計算_集計!$EK$10,計算_集計!$EM$10,計算_集計!$EO$10,計算_集計!$EQ$10,計算_集計!$ES$10,計算_集計!$EU$10,計算_集計!$EW$10)</c:f>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c:ext xmlns:c16="http://schemas.microsoft.com/office/drawing/2014/chart" uri="{C3380CC4-5D6E-409C-BE32-E72D297353CC}">
              <c16:uniqueId val="{00000008-042C-46CF-82F9-F18FD624C50F}"/>
            </c:ext>
          </c:extLst>
        </c:ser>
        <c:ser>
          <c:idx val="6"/>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ext>
              </c:extLst>
              <c:f>(計算_集計!$EA$4,計算_集計!$EC$4,計算_集計!$EE$4,計算_集計!$EG$4,計算_集計!$EI$4,計算_集計!$EK$4,計算_集計!$EM$4,計算_集計!$EO$4,計算_集計!$EQ$4,計算_集計!$ES$4,計算_集計!$EU$4,計算_集計!$EW$4)</c:f>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計算_集計!$DZ$11:$EW$11</c15:sqref>
                  </c15:fullRef>
                </c:ext>
              </c:extLst>
              <c:f>(計算_集計!$EA$11,計算_集計!$EC$11,計算_集計!$EE$11,計算_集計!$EG$11,計算_集計!$EI$11,計算_集計!$EK$11,計算_集計!$EM$11,計算_集計!$EO$11,計算_集計!$EQ$11,計算_集計!$ES$11,計算_集計!$EU$11,計算_集計!$EW$11)</c:f>
              <c:numCache>
                <c:formatCode>General</c:formatCode>
                <c:ptCount val="12"/>
                <c:pt idx="0">
                  <c:v>3</c:v>
                </c:pt>
                <c:pt idx="1">
                  <c:v>2</c:v>
                </c:pt>
                <c:pt idx="2">
                  <c:v>1</c:v>
                </c:pt>
                <c:pt idx="3">
                  <c:v>1</c:v>
                </c:pt>
                <c:pt idx="4">
                  <c:v>3</c:v>
                </c:pt>
                <c:pt idx="5">
                  <c:v>4</c:v>
                </c:pt>
                <c:pt idx="6">
                  <c:v>0</c:v>
                </c:pt>
                <c:pt idx="7">
                  <c:v>0</c:v>
                </c:pt>
                <c:pt idx="8">
                  <c:v>1</c:v>
                </c:pt>
                <c:pt idx="9">
                  <c:v>0</c:v>
                </c:pt>
                <c:pt idx="10">
                  <c:v>0</c:v>
                </c:pt>
                <c:pt idx="11">
                  <c:v>1</c:v>
                </c:pt>
              </c:numCache>
            </c:numRef>
          </c:val>
          <c:extLst>
            <c:ext xmlns:c16="http://schemas.microsoft.com/office/drawing/2014/chart" uri="{C3380CC4-5D6E-409C-BE32-E72D297353CC}">
              <c16:uniqueId val="{00000009-042C-46CF-82F9-F18FD624C50F}"/>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1-B029-4B93-BD1F-2A121DCB12C3}"/>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3-B029-4B93-BD1F-2A121DCB12C3}"/>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uri="{02D57815-91ED-43cb-92C2-25804820EDAC}">
                        <c15:fullRef>
                          <c15:sqref>計算_集計!$DZ$5:$EW$5</c15:sqref>
                        </c15:fullRef>
                        <c15:formulaRef>
                          <c15:sqref>(計算_集計!$EA$5,計算_集計!$EC$5,計算_集計!$EE$5,計算_集計!$EG$5,計算_集計!$EI$5,計算_集計!$EK$5,計算_集計!$EM$5,計算_集計!$EO$5,計算_集計!$EQ$5,計算_集計!$ES$5,計算_集計!$EU$5,計算_集計!$EW$5)</c15:sqref>
                        </c15:formulaRef>
                      </c:ext>
                    </c:extLst>
                    <c:numCache>
                      <c:formatCode>General</c:formatCode>
                      <c:ptCount val="12"/>
                    </c:numCache>
                  </c:numRef>
                </c:val>
                <c:extLst>
                  <c:ext uri="{02D57815-91ED-43cb-92C2-25804820EDAC}">
                    <c15:categoryFilterExceptions>
                      <c15:categoryFilterException>
                        <c15:sqref>計算_集計!$EF$5</c15:sqref>
                        <c15:spPr xmlns:c15="http://schemas.microsoft.com/office/drawing/2012/chart">
                          <a:solidFill>
                            <a:schemeClr val="accent5"/>
                          </a:solidFill>
                          <a:ln>
                            <a:noFill/>
                          </a:ln>
                          <a:effectLst/>
                        </c15:spPr>
                        <c15:invertIfNegative val="0"/>
                        <c15:bubble3D val="0"/>
                      </c15:categoryFilterException>
                    </c15:categoryFilterExceptions>
                  </c:ext>
                  <c:ext xmlns:c16="http://schemas.microsoft.com/office/drawing/2014/chart" uri="{C3380CC4-5D6E-409C-BE32-E72D297353CC}">
                    <c16:uniqueId val="{00000000-C4A2-45E0-9307-5A434A60AD2A}"/>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計算_集計!$DZ$6:$EW$6</c15:sqref>
                        </c15:fullRef>
                        <c15:formulaRef>
                          <c15:sqref>(計算_集計!$EA$6,計算_集計!$EC$6,計算_集計!$EE$6,計算_集計!$EG$6,計算_集計!$EI$6,計算_集計!$EK$6,計算_集計!$EM$6,計算_集計!$EO$6,計算_集計!$EQ$6,計算_集計!$ES$6,計算_集計!$EU$6,計算_集計!$EW$6)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5429-44B9-9B49-0DDBC0B9E5E9}"/>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計算_集計!$DZ$4:$EW$4</c15:sqref>
                        </c15:fullRef>
                        <c15:formulaRef>
                          <c15:sqref>(計算_集計!$EA$4,計算_集計!$EC$4,計算_集計!$EE$4,計算_集計!$EG$4,計算_集計!$EI$4,計算_集計!$EK$4,計算_集計!$EM$4,計算_集計!$EO$4,計算_集計!$EQ$4,計算_集計!$ES$4,計算_集計!$EU$4,計算_集計!$EW$4)</c15:sqref>
                        </c15:formulaRef>
                      </c:ext>
                    </c:extLst>
                    <c:strCache>
                      <c:ptCount val="12"/>
                      <c:pt idx="0">
                        <c:v>気軽に出入りできる場所だと感じる（沿道建物も含む）</c:v>
                      </c:pt>
                      <c:pt idx="1">
                        <c:v>子どもが声を出して遊んでも気にならないと感じる</c:v>
                      </c:pt>
                      <c:pt idx="2">
                        <c:v>周りを気にせずうたた寝できる場所だと感じる</c:v>
                      </c:pt>
                      <c:pt idx="3">
                        <c:v>何かの練習をしたい場所だと感じる</c:v>
                      </c:pt>
                      <c:pt idx="4">
                        <c:v>ペットを連れて行ってもよい場所だと感じる</c:v>
                      </c:pt>
                      <c:pt idx="5">
                        <c:v>思い思いの時間を座って過ごすことができる場所だと感じる</c:v>
                      </c:pt>
                      <c:pt idx="6">
                        <c:v>（今回調査未選択）
誰でもここで好きな活動ができる場所だと感じる</c:v>
                      </c:pt>
                      <c:pt idx="7">
                        <c:v>（今回調査未選択）
好きな恰好で行ってもいい場所だと感じる</c:v>
                      </c:pt>
                      <c:pt idx="8">
                        <c:v>電話、Web会議をして発声が許容されると感じる</c:v>
                      </c:pt>
                      <c:pt idx="9">
                        <c:v>（今回調査未選択）
投稿用の動画撮影をしても良い場所だと感じる</c:v>
                      </c:pt>
                      <c:pt idx="10">
                        <c:v>（今回調査未選択）
自分のペースで歩ける場所だと感じる</c:v>
                      </c:pt>
                      <c:pt idx="11">
                        <c:v>ジョギングなどの軽い運動ができそうな場所だと感じる</c:v>
                      </c:pt>
                    </c:strCache>
                  </c:strRef>
                </c:cat>
                <c:val>
                  <c:numRef>
                    <c:extLst>
                      <c:ext xmlns:c15="http://schemas.microsoft.com/office/drawing/2012/chart" uri="{02D57815-91ED-43cb-92C2-25804820EDAC}">
                        <c15:fullRef>
                          <c15:sqref>計算_集計!$DZ$7:$EW$7</c15:sqref>
                        </c15:fullRef>
                        <c15:formulaRef>
                          <c15:sqref>(計算_集計!$EA$7,計算_集計!$EC$7,計算_集計!$EE$7,計算_集計!$EG$7,計算_集計!$EI$7,計算_集計!$EK$7,計算_集計!$EM$7,計算_集計!$EO$7,計算_集計!$EQ$7,計算_集計!$ES$7,計算_集計!$EU$7,計算_集計!$EW$7)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8-5429-44B9-9B49-0DDBC0B9E5E9}"/>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1.2370370370370374E-2"/>
          <c:y val="2.7210884353741495E-3"/>
          <c:w val="0.98762962962962964"/>
          <c:h val="6.5398789437034657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1728188707869303E-2"/>
          <c:w val="0.48149226174314408"/>
          <c:h val="0.92430399205214442"/>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strRef>
          </c:cat>
          <c:val>
            <c:numRef>
              <c:extLst>
                <c:ext xmlns:c15="http://schemas.microsoft.com/office/drawing/2012/chart" uri="{02D57815-91ED-43cb-92C2-25804820EDAC}">
                  <c15:fullRef>
                    <c15:sqref>計算_集計!$EZ$8:$FW$8</c15:sqref>
                  </c15:fullRef>
                </c:ext>
              </c:extLst>
              <c:f>(計算_集計!$EZ$8,計算_集計!$FB$8,計算_集計!$FD$8,計算_集計!$FF$8,計算_集計!$FH$8,計算_集計!$FJ$8,計算_集計!$FL$8,計算_集計!$FN$8,計算_集計!$FP$8,計算_集計!$FR$8,計算_集計!$FT$8,計算_集計!$FV$8)</c:f>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c:ext xmlns:c16="http://schemas.microsoft.com/office/drawing/2014/chart" uri="{C3380CC4-5D6E-409C-BE32-E72D297353CC}">
              <c16:uniqueId val="{00000019-CF28-408A-BD5E-1E998BB7244C}"/>
            </c:ext>
          </c:extLst>
        </c:ser>
        <c:ser>
          <c:idx val="1"/>
          <c:order val="1"/>
          <c:tx>
            <c:strRef>
              <c:f>計算_集計!$A$9</c:f>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計算_集計!$EZ$9:$FW$9</c15:sqref>
                  </c15:fullRef>
                </c:ext>
              </c:extLst>
              <c:f>(計算_集計!$EZ$9,計算_集計!$FB$9,計算_集計!$FD$9,計算_集計!$FF$9,計算_集計!$FH$9,計算_集計!$FJ$9,計算_集計!$FL$9,計算_集計!$FN$9,計算_集計!$FP$9,計算_集計!$FR$9,計算_集計!$FT$9,計算_集計!$FV$9)</c:f>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c:ext xmlns:c16="http://schemas.microsoft.com/office/drawing/2014/chart" uri="{C3380CC4-5D6E-409C-BE32-E72D297353CC}">
              <c16:uniqueId val="{0000001D-CF28-408A-BD5E-1E998BB7244C}"/>
            </c:ext>
          </c:extLst>
        </c:ser>
        <c:ser>
          <c:idx val="2"/>
          <c:order val="2"/>
          <c:tx>
            <c:strRef>
              <c:f>計算_集計!$A$10</c:f>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strRef>
          </c:cat>
          <c:val>
            <c:numRef>
              <c:extLst>
                <c:ext xmlns:c15="http://schemas.microsoft.com/office/drawing/2012/chart" uri="{02D57815-91ED-43cb-92C2-25804820EDAC}">
                  <c15:fullRef>
                    <c15:sqref>計算_集計!$EZ$10:$FW$10</c15:sqref>
                  </c15:fullRef>
                </c:ext>
              </c:extLst>
              <c:f>(計算_集計!$EZ$10,計算_集計!$FB$10,計算_集計!$FD$10,計算_集計!$FF$10,計算_集計!$FH$10,計算_集計!$FJ$10,計算_集計!$FL$10,計算_集計!$FN$10,計算_集計!$FP$10,計算_集計!$FR$10,計算_集計!$FT$10,計算_集計!$FV$10)</c:f>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c:ext xmlns:c16="http://schemas.microsoft.com/office/drawing/2014/chart" uri="{C3380CC4-5D6E-409C-BE32-E72D297353CC}">
              <c16:uniqueId val="{0000001B-CF28-408A-BD5E-1E998BB7244C}"/>
            </c:ext>
          </c:extLst>
        </c:ser>
        <c:ser>
          <c:idx val="3"/>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EZ$4:$EZ$7,計算_集計!$FB$4:$FB$7,計算_集計!$FD$4:$FD$7,計算_集計!$FF$4:$FF$7,計算_集計!$FH$4:$FH$7,計算_集計!$FJ$4:$FJ$7,計算_集計!$FL$4:$FL$7,計算_集計!$FN$4:$FN$7,計算_集計!$FP$4:$FP$7,計算_集計!$FR$4:$FR$7,計算_集計!$FT$4:$FT$7,計算_集計!$FV$4:$FV$7)</c:f>
              <c:strCache>
                <c:ptCount val="12"/>
                <c:pt idx="0">
                  <c:v>ぼーっとしている人がいる</c:v>
                </c:pt>
                <c:pt idx="1">
                  <c:v>（今回調査未選択）
座って休憩したり、くつろいだりしている人がいる</c:v>
                </c:pt>
                <c:pt idx="2">
                  <c:v>横になって過ごしている人がいる</c:v>
                </c:pt>
                <c:pt idx="3">
                  <c:v>座って読書をしたり、スマートフォン・タブレットを捜査している人がいる</c:v>
                </c:pt>
                <c:pt idx="4">
                  <c:v>花壇や緑などのそばでたたずむ人、眺める人がいる</c:v>
                </c:pt>
                <c:pt idx="5">
                  <c:v>日光を楽しむ、日陰で過ごす人がいる</c:v>
                </c:pt>
                <c:pt idx="6">
                  <c:v>景色を眺める人がいる</c:v>
                </c:pt>
                <c:pt idx="7">
                  <c:v>（今回調査未選択）
散歩をしている人がいる</c:v>
                </c:pt>
                <c:pt idx="8">
                  <c:v>（今回調査未選択）
複数人で長時間滞在している人がいる（長時間：30分程度）</c:v>
                </c:pt>
                <c:pt idx="9">
                  <c:v>お茶をしている人がいる</c:v>
                </c:pt>
                <c:pt idx="10">
                  <c:v>（今回調査未選択）
イヤホンなどで一人で何かを聞いている人がいる</c:v>
                </c:pt>
                <c:pt idx="11">
                  <c:v>ヨガや体操・ストレッチをしている人がいる</c:v>
                </c:pt>
              </c:strCache>
            </c:strRef>
          </c:cat>
          <c:val>
            <c:numRef>
              <c:extLst>
                <c:ext xmlns:c15="http://schemas.microsoft.com/office/drawing/2012/chart" uri="{02D57815-91ED-43cb-92C2-25804820EDAC}">
                  <c15:fullRef>
                    <c15:sqref>計算_集計!$EZ$11:$FW$11</c15:sqref>
                  </c15:fullRef>
                </c:ext>
              </c:extLst>
              <c:f>(計算_集計!$EZ$11,計算_集計!$FB$11,計算_集計!$FD$11,計算_集計!$FF$11,計算_集計!$FH$11,計算_集計!$FJ$11,計算_集計!$FL$11,計算_集計!$FN$11,計算_集計!$FP$11,計算_集計!$FR$11,計算_集計!$FT$11,計算_集計!$FV$11)</c:f>
              <c:numCache>
                <c:formatCode>General</c:formatCode>
                <c:ptCount val="12"/>
                <c:pt idx="0">
                  <c:v>4</c:v>
                </c:pt>
                <c:pt idx="1">
                  <c:v>0</c:v>
                </c:pt>
                <c:pt idx="2">
                  <c:v>2</c:v>
                </c:pt>
                <c:pt idx="3">
                  <c:v>4</c:v>
                </c:pt>
                <c:pt idx="4">
                  <c:v>2</c:v>
                </c:pt>
                <c:pt idx="5">
                  <c:v>2</c:v>
                </c:pt>
                <c:pt idx="6">
                  <c:v>2</c:v>
                </c:pt>
                <c:pt idx="7">
                  <c:v>0</c:v>
                </c:pt>
                <c:pt idx="8">
                  <c:v>0</c:v>
                </c:pt>
                <c:pt idx="9">
                  <c:v>3</c:v>
                </c:pt>
                <c:pt idx="10">
                  <c:v>0</c:v>
                </c:pt>
                <c:pt idx="11">
                  <c:v>2</c:v>
                </c:pt>
              </c:numCache>
            </c:numRef>
          </c:val>
          <c:extLst>
            <c:ext xmlns:c16="http://schemas.microsoft.com/office/drawing/2014/chart" uri="{C3380CC4-5D6E-409C-BE32-E72D297353CC}">
              <c16:uniqueId val="{0000001C-CF28-408A-BD5E-1E998BB7244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5.3148148148148095E-3"/>
          <c:y val="2.7210009855594122E-3"/>
          <c:w val="0.99468518518518523"/>
          <c:h val="5.1791682735570124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54E-2"/>
          <c:w val="0.48149226174314408"/>
          <c:h val="0.91989293218143131"/>
        </c:manualLayout>
      </c:layout>
      <c:barChart>
        <c:barDir val="bar"/>
        <c:grouping val="clustered"/>
        <c:varyColors val="0"/>
        <c:ser>
          <c:idx val="7"/>
          <c:order val="0"/>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計算_集計!$EZ$8:$FW$8</c15:sqref>
                  </c15:fullRef>
                </c:ext>
              </c:extLst>
              <c:f>(計算_集計!$FA$8,計算_集計!$FC$8,計算_集計!$FE$8,計算_集計!$FG$8,計算_集計!$FI$8,計算_集計!$FK$8,計算_集計!$FM$8,計算_集計!$FO$8,計算_集計!$FQ$8,計算_集計!$FS$8,計算_集計!$FU$8,計算_集計!$FW$8)</c:f>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c:ext xmlns:c16="http://schemas.microsoft.com/office/drawing/2014/chart" uri="{C3380CC4-5D6E-409C-BE32-E72D297353CC}">
              <c16:uniqueId val="{0000000A-1FAA-48B6-9741-EA2B5493147C}"/>
            </c:ext>
          </c:extLst>
        </c:ser>
        <c:ser>
          <c:idx val="8"/>
          <c:order val="1"/>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計算_集計!$EZ$9:$FW$9</c15:sqref>
                  </c15:fullRef>
                </c:ext>
              </c:extLst>
              <c:f>(計算_集計!$FA$9,計算_集計!$FC$9,計算_集計!$FE$9,計算_集計!$FG$9,計算_集計!$FI$9,計算_集計!$FK$9,計算_集計!$FM$9,計算_集計!$FO$9,計算_集計!$FQ$9,計算_集計!$FS$9,計算_集計!$FU$9,計算_集計!$FW$9)</c:f>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c:ext xmlns:c16="http://schemas.microsoft.com/office/drawing/2014/chart" uri="{C3380CC4-5D6E-409C-BE32-E72D297353CC}">
              <c16:uniqueId val="{0000000B-1FAA-48B6-9741-EA2B5493147C}"/>
            </c:ext>
          </c:extLst>
        </c:ser>
        <c:ser>
          <c:idx val="9"/>
          <c:order val="2"/>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計算_集計!$EZ$10:$FW$10</c15:sqref>
                  </c15:fullRef>
                </c:ext>
              </c:extLst>
              <c:f>(計算_集計!$FA$10,計算_集計!$FC$10,計算_集計!$FE$10,計算_集計!$FG$10,計算_集計!$FI$10,計算_集計!$FK$10,計算_集計!$FM$10,計算_集計!$FO$10,計算_集計!$FQ$10,計算_集計!$FS$10,計算_集計!$FU$10,計算_集計!$FW$10)</c:f>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c:ext xmlns:c16="http://schemas.microsoft.com/office/drawing/2014/chart" uri="{C3380CC4-5D6E-409C-BE32-E72D297353CC}">
              <c16:uniqueId val="{0000000C-1FAA-48B6-9741-EA2B5493147C}"/>
            </c:ext>
          </c:extLst>
        </c:ser>
        <c:ser>
          <c:idx val="10"/>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計算_集計!$EZ$4:$FW$7</c15:sqref>
                  </c15:fullRef>
                </c:ext>
              </c:extLst>
              <c:f>(計算_集計!$FA$4:$FA$7,計算_集計!$FC$4:$FC$7,計算_集計!$FE$4:$FE$7,計算_集計!$FG$4:$FG$7,計算_集計!$FI$4:$FI$7,計算_集計!$FK$4:$FK$7,計算_集計!$FM$4:$FM$7,計算_集計!$FO$4:$FO$7,計算_集計!$FQ$4:$FQ$7,計算_集計!$FS$4:$FS$7,計算_集計!$FU$4:$FU$7,計算_集計!$FW$4:$FW$7)</c:f>
              <c:strCache>
                <c:ptCount val="12"/>
                <c:pt idx="0">
                  <c:v>ぼーっとできる場所だと感じる</c:v>
                </c:pt>
                <c:pt idx="1">
                  <c:v>（今回調査未選択）
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陽だまり、または日陰で過ごせる場所が十分あると感じる</c:v>
                </c:pt>
                <c:pt idx="6">
                  <c:v>眺めたい景色があると感じる</c:v>
                </c:pt>
                <c:pt idx="7">
                  <c:v>（今回調査未選択）
ぶらぶらと歩きたい場所だと感じる</c:v>
                </c:pt>
                <c:pt idx="8">
                  <c:v>（今回調査未選択）
誰かと長居したい場所だと感じる</c:v>
                </c:pt>
                <c:pt idx="9">
                  <c:v>ゆったりお茶をしたい場所だと感じる</c:v>
                </c:pt>
                <c:pt idx="10">
                  <c:v>（今回調査未選択）
一人で音に耳を傾けたい場所だと感じる</c:v>
                </c:pt>
                <c:pt idx="11">
                  <c:v>体を軽く動かしてリラックスできる場所だと感じる（ヨガや体操・ストレッチ等）</c:v>
                </c:pt>
              </c:strCache>
            </c:strRef>
          </c:cat>
          <c:val>
            <c:numRef>
              <c:extLst>
                <c:ext xmlns:c15="http://schemas.microsoft.com/office/drawing/2012/chart" uri="{02D57815-91ED-43cb-92C2-25804820EDAC}">
                  <c15:fullRef>
                    <c15:sqref>計算_集計!$EZ$11:$FW$11</c15:sqref>
                  </c15:fullRef>
                </c:ext>
              </c:extLst>
              <c:f>(計算_集計!$FA$11,計算_集計!$FC$11,計算_集計!$FE$11,計算_集計!$FG$11,計算_集計!$FI$11,計算_集計!$FK$11,計算_集計!$FM$11,計算_集計!$FO$11,計算_集計!$FQ$11,計算_集計!$FS$11,計算_集計!$FU$11,計算_集計!$FW$11)</c:f>
              <c:numCache>
                <c:formatCode>General</c:formatCode>
                <c:ptCount val="12"/>
                <c:pt idx="0">
                  <c:v>1</c:v>
                </c:pt>
                <c:pt idx="1">
                  <c:v>0</c:v>
                </c:pt>
                <c:pt idx="2">
                  <c:v>1</c:v>
                </c:pt>
                <c:pt idx="3">
                  <c:v>2</c:v>
                </c:pt>
                <c:pt idx="4">
                  <c:v>2</c:v>
                </c:pt>
                <c:pt idx="5">
                  <c:v>2</c:v>
                </c:pt>
                <c:pt idx="6">
                  <c:v>2</c:v>
                </c:pt>
                <c:pt idx="7">
                  <c:v>0</c:v>
                </c:pt>
                <c:pt idx="8">
                  <c:v>0</c:v>
                </c:pt>
                <c:pt idx="9">
                  <c:v>4</c:v>
                </c:pt>
                <c:pt idx="10">
                  <c:v>0</c:v>
                </c:pt>
                <c:pt idx="11">
                  <c:v>2</c:v>
                </c:pt>
              </c:numCache>
            </c:numRef>
          </c:val>
          <c:extLst>
            <c:ext xmlns:c16="http://schemas.microsoft.com/office/drawing/2014/chart" uri="{C3380CC4-5D6E-409C-BE32-E72D297353CC}">
              <c16:uniqueId val="{0000000D-1FAA-48B6-9741-EA2B5493147C}"/>
            </c:ext>
          </c:extLst>
        </c:ser>
        <c:dLbls>
          <c:dLblPos val="outEnd"/>
          <c:showLegendKey val="0"/>
          <c:showVal val="1"/>
          <c:showCatName val="0"/>
          <c:showSerName val="0"/>
          <c:showPercent val="0"/>
          <c:showBubbleSize val="0"/>
        </c:dLbls>
        <c:gapWidth val="25"/>
        <c:axId val="424295240"/>
        <c:axId val="424294064"/>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6.4907407407407448E-3"/>
          <c:y val="2.5575447570332483E-3"/>
          <c:w val="0.99350925925925926"/>
          <c:h val="3.9729041222788329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9212229225822472E-2"/>
          <c:w val="0.48149226174314408"/>
          <c:h val="0.91861415980291461"/>
        </c:manualLayout>
      </c:layout>
      <c:barChart>
        <c:barDir val="bar"/>
        <c:grouping val="clustered"/>
        <c:varyColors val="0"/>
        <c:ser>
          <c:idx val="3"/>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計算_集計!$FZ$8:$GW$8</c15:sqref>
                  </c15:fullRef>
                </c:ext>
              </c:extLst>
              <c:f>(計算_集計!$FZ$8,計算_集計!$GB$8,計算_集計!$GD$8,計算_集計!$GF$8,計算_集計!$GH$8,計算_集計!$GJ$8,計算_集計!$GL$8,計算_集計!$GN$8,計算_集計!$GP$8,計算_集計!$GR$8,計算_集計!$GT$8,計算_集計!$GV$8)</c:f>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1C-CF28-408A-BD5E-1E998BB7244C}"/>
            </c:ext>
          </c:extLst>
        </c:ser>
        <c:ser>
          <c:idx val="4"/>
          <c:order val="1"/>
          <c:tx>
            <c:strRef>
              <c:f>計算_集計!$A$9</c:f>
              <c:strCache>
                <c:ptCount val="1"/>
                <c:pt idx="0">
                  <c:v>過去調査① (前回調査)</c:v>
                </c:pt>
              </c:strCache>
            </c:strRef>
          </c:tx>
          <c:spPr>
            <a:solidFill>
              <a:schemeClr val="accent1">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計算_集計!$FZ$9:$GW$9</c15:sqref>
                  </c15:fullRef>
                </c:ext>
              </c:extLst>
              <c:f>(計算_集計!$FZ$9,計算_集計!$GB$9,計算_集計!$GD$9,計算_集計!$GF$9,計算_集計!$GH$9,計算_集計!$GJ$9,計算_集計!$GL$9,計算_集計!$GN$9,計算_集計!$GP$9,計算_集計!$GR$9,計算_集計!$GT$9,計算_集計!$GV$9)</c:f>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01-AB46-45A6-B7AF-E375BF0A7287}"/>
            </c:ext>
          </c:extLst>
        </c:ser>
        <c:ser>
          <c:idx val="5"/>
          <c:order val="2"/>
          <c:tx>
            <c:strRef>
              <c:f>計算_集計!$A$10</c:f>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計算_集計!$FZ$10:$GW$10</c15:sqref>
                  </c15:fullRef>
                </c:ext>
              </c:extLst>
              <c:f>(計算_集計!$FZ$10,計算_集計!$GB$10,計算_集計!$GD$10,計算_集計!$GF$10,計算_集計!$GH$10,計算_集計!$GJ$10,計算_集計!$GL$10,計算_集計!$GN$10,計算_集計!$GP$10,計算_集計!$GR$10,計算_集計!$GT$10,計算_集計!$GV$10)</c:f>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02-AB46-45A6-B7AF-E375BF0A7287}"/>
            </c:ext>
          </c:extLst>
        </c:ser>
        <c:ser>
          <c:idx val="6"/>
          <c:order val="3"/>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(計算_集計!$FZ$4,計算_集計!$GB$4,計算_集計!$GD$4,計算_集計!$GF$4,計算_集計!$GH$4,計算_集計!$GJ$4,計算_集計!$GL$4,計算_集計!$GN$4,計算_集計!$GP$4,計算_集計!$GR$4,計算_集計!$GT$4,計算_集計!$GV$4)</c:f>
              <c:strCache>
                <c:ptCount val="12"/>
                <c:pt idx="0">
                  <c:v>笑いながら話をしている人がいる</c:v>
                </c:pt>
                <c:pt idx="1">
                  <c:v>複数人で飲食をしている（ピクニックを含む）</c:v>
                </c:pt>
                <c:pt idx="2">
                  <c:v>初めてあった人と交流している人がいる</c:v>
                </c:pt>
                <c:pt idx="3">
                  <c:v>何かに群がっている</c:v>
                </c:pt>
                <c:pt idx="4">
                  <c:v>沿道や近くでウィンドウショッピングや買い物をしている人がいる</c:v>
                </c:pt>
                <c:pt idx="5">
                  <c:v>パフォーマンスをしている</c:v>
                </c:pt>
                <c:pt idx="6">
                  <c:v>子どもや大人が興奮して遊んでいる</c:v>
                </c:pt>
                <c:pt idx="7">
                  <c:v>写真を撮っている人がいる</c:v>
                </c:pt>
                <c:pt idx="8">
                  <c:v>（今回調査未選択）
音楽にのっている人がいる</c:v>
                </c:pt>
                <c:pt idx="9">
                  <c:v>（今回調査未選択）
絵を描いている人がいる</c:v>
                </c:pt>
                <c:pt idx="10">
                  <c:v>（今回調査未選択）
視察やツアー、旅行などで訪れている人々がいる</c:v>
                </c:pt>
                <c:pt idx="11">
                  <c:v>（今回調査未選択）
食べ歩きをしている人がいる</c:v>
                </c:pt>
              </c:strCache>
            </c:strRef>
          </c:cat>
          <c:val>
            <c:numRef>
              <c:extLst>
                <c:ext xmlns:c15="http://schemas.microsoft.com/office/drawing/2012/chart" uri="{02D57815-91ED-43cb-92C2-25804820EDAC}">
                  <c15:fullRef>
                    <c15:sqref>計算_集計!$FZ$11:$GW$11</c15:sqref>
                  </c15:fullRef>
                </c:ext>
              </c:extLst>
              <c:f>(計算_集計!$FZ$11,計算_集計!$GB$11,計算_集計!$GD$11,計算_集計!$GF$11,計算_集計!$GH$11,計算_集計!$GJ$11,計算_集計!$GL$11,計算_集計!$GN$11,計算_集計!$GP$11,計算_集計!$GR$11,計算_集計!$GT$11,計算_集計!$GV$11)</c:f>
              <c:numCache>
                <c:formatCode>General</c:formatCode>
                <c:ptCount val="12"/>
                <c:pt idx="0">
                  <c:v>1</c:v>
                </c:pt>
                <c:pt idx="1">
                  <c:v>4</c:v>
                </c:pt>
                <c:pt idx="2">
                  <c:v>4</c:v>
                </c:pt>
                <c:pt idx="3">
                  <c:v>2</c:v>
                </c:pt>
                <c:pt idx="4">
                  <c:v>1</c:v>
                </c:pt>
                <c:pt idx="5">
                  <c:v>2</c:v>
                </c:pt>
                <c:pt idx="6">
                  <c:v>2</c:v>
                </c:pt>
                <c:pt idx="7">
                  <c:v>1</c:v>
                </c:pt>
                <c:pt idx="8">
                  <c:v>0</c:v>
                </c:pt>
                <c:pt idx="9">
                  <c:v>0</c:v>
                </c:pt>
                <c:pt idx="10">
                  <c:v>0</c:v>
                </c:pt>
                <c:pt idx="11">
                  <c:v>0</c:v>
                </c:pt>
              </c:numCache>
            </c:numRef>
          </c:val>
          <c:extLst>
            <c:ext xmlns:c16="http://schemas.microsoft.com/office/drawing/2014/chart" uri="{C3380CC4-5D6E-409C-BE32-E72D297353CC}">
              <c16:uniqueId val="{00000003-AB46-45A6-B7AF-E375BF0A7287}"/>
            </c:ext>
          </c:extLst>
        </c:ser>
        <c:dLbls>
          <c:dLblPos val="outEnd"/>
          <c:showLegendKey val="0"/>
          <c:showVal val="1"/>
          <c:showCatName val="0"/>
          <c:showSerName val="0"/>
          <c:showPercent val="0"/>
          <c:showBubbleSize val="0"/>
        </c:dLbls>
        <c:gapWidth val="25"/>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0"/>
          <c:y val="2.5575447570332483E-3"/>
          <c:w val="0.99760185185185191"/>
          <c:h val="3.8450268844271704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793345684730584E-2"/>
          <c:w val="0.48149226174314408"/>
          <c:h val="0.91989293218143131"/>
        </c:manualLayout>
      </c:layout>
      <c:barChart>
        <c:barDir val="bar"/>
        <c:grouping val="clustered"/>
        <c:varyColors val="0"/>
        <c:ser>
          <c:idx val="10"/>
          <c:order val="3"/>
          <c:tx>
            <c:strRef>
              <c:f>計算_集計!$A$8</c:f>
              <c:strCache>
                <c:ptCount val="1"/>
                <c:pt idx="0">
                  <c:v>今回</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計算_集計!$FZ$8:$GW$8</c15:sqref>
                  </c15:fullRef>
                </c:ext>
              </c:extLst>
              <c:f>(計算_集計!$GA$8,計算_集計!$GC$8,計算_集計!$GE$8,計算_集計!$GG$8,計算_集計!$GI$8,計算_集計!$GK$8,計算_集計!$GM$8,計算_集計!$GO$8,計算_集計!$GQ$8,計算_集計!$GS$8,計算_集計!$GU$8,計算_集計!$GW$8)</c:f>
              <c:numCache>
                <c:formatCode>General</c:formatCode>
                <c:ptCount val="12"/>
                <c:pt idx="0">
                  <c:v>2</c:v>
                </c:pt>
                <c:pt idx="1">
                  <c:v>4</c:v>
                </c:pt>
                <c:pt idx="2">
                  <c:v>2</c:v>
                </c:pt>
                <c:pt idx="3">
                  <c:v>1</c:v>
                </c:pt>
                <c:pt idx="4">
                  <c:v>1</c:v>
                </c:pt>
                <c:pt idx="5">
                  <c:v>1</c:v>
                </c:pt>
                <c:pt idx="6">
                  <c:v>1</c:v>
                </c:pt>
                <c:pt idx="7">
                  <c:v>2</c:v>
                </c:pt>
                <c:pt idx="8">
                  <c:v>0</c:v>
                </c:pt>
                <c:pt idx="9">
                  <c:v>0</c:v>
                </c:pt>
                <c:pt idx="10">
                  <c:v>0</c:v>
                </c:pt>
                <c:pt idx="11">
                  <c:v>0</c:v>
                </c:pt>
              </c:numCache>
            </c:numRef>
          </c:val>
          <c:extLst>
            <c:ext xmlns:c16="http://schemas.microsoft.com/office/drawing/2014/chart" uri="{C3380CC4-5D6E-409C-BE32-E72D297353CC}">
              <c16:uniqueId val="{0000000D-1FAA-48B6-9741-EA2B5493147C}"/>
            </c:ext>
          </c:extLst>
        </c:ser>
        <c:ser>
          <c:idx val="0"/>
          <c:order val="4"/>
          <c:tx>
            <c:strRef>
              <c:f>計算_集計!$A$9</c:f>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計算_集計!$FZ$9:$GW$9</c15:sqref>
                  </c15:fullRef>
                </c:ext>
              </c:extLst>
              <c:f>(計算_集計!$GA$9,計算_集計!$GC$9,計算_集計!$GE$9,計算_集計!$GG$9,計算_集計!$GI$9,計算_集計!$GK$9,計算_集計!$GM$9,計算_集計!$GO$9,計算_集計!$GQ$9,計算_集計!$GS$9,計算_集計!$GU$9,計算_集計!$GW$9)</c:f>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c:ext xmlns:c16="http://schemas.microsoft.com/office/drawing/2014/chart" uri="{C3380CC4-5D6E-409C-BE32-E72D297353CC}">
              <c16:uniqueId val="{00000001-9813-4012-83EC-3192D4DC4E9E}"/>
            </c:ext>
          </c:extLst>
        </c:ser>
        <c:ser>
          <c:idx val="1"/>
          <c:order val="5"/>
          <c:tx>
            <c:strRef>
              <c:f>計算_集計!$A$10</c:f>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計算_集計!$FZ$10:$GW$10</c15:sqref>
                  </c15:fullRef>
                </c:ext>
              </c:extLst>
              <c:f>(計算_集計!$GA$10,計算_集計!$GC$10,計算_集計!$GE$10,計算_集計!$GG$10,計算_集計!$GI$10,計算_集計!$GK$10,計算_集計!$GM$10,計算_集計!$GO$10,計算_集計!$GQ$10,計算_集計!$GS$10,計算_集計!$GU$10,計算_集計!$GW$10)</c:f>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c:ext xmlns:c16="http://schemas.microsoft.com/office/drawing/2014/chart" uri="{C3380CC4-5D6E-409C-BE32-E72D297353CC}">
              <c16:uniqueId val="{00000002-9813-4012-83EC-3192D4DC4E9E}"/>
            </c:ext>
          </c:extLst>
        </c:ser>
        <c:ser>
          <c:idx val="2"/>
          <c:order val="6"/>
          <c:tx>
            <c:strRef>
              <c:f>計算_集計!$A$11</c:f>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ext>
              </c:extLst>
              <c:f>(計算_集計!$GA$4,計算_集計!$GC$4,計算_集計!$GE$4,計算_集計!$GG$4,計算_集計!$GI$4,計算_集計!$GK$4,計算_集計!$GM$4,計算_集計!$GO$4,計算_集計!$GQ$4,計算_集計!$GS$4,計算_集計!$GU$4,計算_集計!$GW$4)</c:f>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計算_集計!$FZ$11:$GW$11</c15:sqref>
                  </c15:fullRef>
                </c:ext>
              </c:extLst>
              <c:f>(計算_集計!$GA$11,計算_集計!$GC$11,計算_集計!$GE$11,計算_集計!$GG$11,計算_集計!$GI$11,計算_集計!$GK$11,計算_集計!$GM$11,計算_集計!$GO$11,計算_集計!$GQ$11,計算_集計!$GS$11,計算_集計!$GU$11,計算_集計!$GW$11)</c:f>
              <c:numCache>
                <c:formatCode>General</c:formatCode>
                <c:ptCount val="12"/>
                <c:pt idx="0">
                  <c:v>2</c:v>
                </c:pt>
                <c:pt idx="1">
                  <c:v>4</c:v>
                </c:pt>
                <c:pt idx="2">
                  <c:v>2</c:v>
                </c:pt>
                <c:pt idx="3">
                  <c:v>1</c:v>
                </c:pt>
                <c:pt idx="4">
                  <c:v>1</c:v>
                </c:pt>
                <c:pt idx="5">
                  <c:v>1</c:v>
                </c:pt>
                <c:pt idx="6">
                  <c:v>1</c:v>
                </c:pt>
                <c:pt idx="7">
                  <c:v>1</c:v>
                </c:pt>
                <c:pt idx="8">
                  <c:v>0</c:v>
                </c:pt>
                <c:pt idx="9">
                  <c:v>0</c:v>
                </c:pt>
                <c:pt idx="10">
                  <c:v>0</c:v>
                </c:pt>
                <c:pt idx="11">
                  <c:v>0</c:v>
                </c:pt>
              </c:numCache>
            </c:numRef>
          </c:val>
          <c:extLst>
            <c:ext xmlns:c16="http://schemas.microsoft.com/office/drawing/2014/chart" uri="{C3380CC4-5D6E-409C-BE32-E72D297353CC}">
              <c16:uniqueId val="{00000003-9813-4012-83EC-3192D4DC4E9E}"/>
            </c:ext>
          </c:extLst>
        </c:ser>
        <c:dLbls>
          <c:dLblPos val="outEnd"/>
          <c:showLegendKey val="0"/>
          <c:showVal val="1"/>
          <c:showCatName val="0"/>
          <c:showSerName val="0"/>
          <c:showPercent val="0"/>
          <c:showBubbleSize val="0"/>
        </c:dLbls>
        <c:gapWidth val="25"/>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uri="{02D57815-91ED-43cb-92C2-25804820EDAC}">
                        <c15:fullRef>
                          <c15:sqref>計算_集計!$FZ$5:$GW$5</c15:sqref>
                        </c15:fullRef>
                        <c15:formulaRef>
                          <c15:sqref>(計算_集計!$GA$5,計算_集計!$GC$5,計算_集計!$GE$5,計算_集計!$GG$5,計算_集計!$GI$5,計算_集計!$GK$5,計算_集計!$GM$5,計算_集計!$GO$5,計算_集計!$GQ$5,計算_集計!$GS$5,計算_集計!$GU$5,計算_集計!$GW$5)</c15:sqref>
                        </c15:formulaRef>
                      </c:ext>
                    </c:extLst>
                    <c:numCache>
                      <c:formatCode>General</c:formatCode>
                      <c:ptCount val="12"/>
                    </c:numCache>
                  </c:numRef>
                </c:val>
                <c:extLst>
                  <c:ext xmlns:c16="http://schemas.microsoft.com/office/drawing/2014/chart" uri="{C3380CC4-5D6E-409C-BE32-E72D297353CC}">
                    <c16:uniqueId val="{0000000A-1FAA-48B6-9741-EA2B5493147C}"/>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計算_集計!$FZ$6:$GW$6</c15:sqref>
                        </c15:fullRef>
                        <c15:formulaRef>
                          <c15:sqref>(計算_集計!$GA$6,計算_集計!$GC$6,計算_集計!$GE$6,計算_集計!$GG$6,計算_集計!$GI$6,計算_集計!$GK$6,計算_集計!$GM$6,計算_集計!$GO$6,計算_集計!$GQ$6,計算_集計!$GS$6,計算_集計!$GU$6,計算_集計!$GW$6)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B-1FAA-48B6-9741-EA2B5493147C}"/>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計算_集計!$FZ$4:$GW$4</c15:sqref>
                        </c15:fullRef>
                        <c15:formulaRef>
                          <c15:sqref>(計算_集計!$GA$4,計算_集計!$GC$4,計算_集計!$GE$4,計算_集計!$GG$4,計算_集計!$GI$4,計算_集計!$GK$4,計算_集計!$GM$4,計算_集計!$GO$4,計算_集計!$GQ$4,計算_集計!$GS$4,計算_集計!$GU$4,計算_集計!$GW$4)</c15:sqref>
                        </c15:formulaRef>
                      </c:ext>
                    </c:extLst>
                    <c:strCache>
                      <c:ptCount val="12"/>
                      <c:pt idx="0">
                        <c:v>友人や恋人と来て過ごしたい場所だと感じる</c:v>
                      </c:pt>
                      <c:pt idx="1">
                        <c:v>複数人で飲食をしたい場所だと感じる（ピクニックを含む）</c:v>
                      </c:pt>
                      <c:pt idx="2">
                        <c:v>人との新しい出会いがありそうな場所だと感じる</c:v>
                      </c:pt>
                      <c:pt idx="3">
                        <c:v>面白そう・オシャレ・雰囲気の良い人がいる場所だと感じる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写真に映える・誰かにシェアしたい場所だと感じる</c:v>
                      </c:pt>
                      <c:pt idx="8">
                        <c:v>（今回調査未選択）
雰囲気に合った音楽が流れていると感じる</c:v>
                      </c:pt>
                      <c:pt idx="9">
                        <c:v>（今回調査未選択）
絵の題材にふさわしいシーンがあると感じる</c:v>
                      </c:pt>
                      <c:pt idx="10">
                        <c:v>（今回調査未選択）
地域固有の景観やコンテンツがある場所だと感じる</c:v>
                      </c:pt>
                      <c:pt idx="11">
                        <c:v>（今回調査未選択）
食べ歩きをしたい場所だと感じる</c:v>
                      </c:pt>
                    </c:strCache>
                  </c:strRef>
                </c:cat>
                <c:val>
                  <c:numRef>
                    <c:extLst>
                      <c:ext xmlns:c15="http://schemas.microsoft.com/office/drawing/2012/chart" uri="{02D57815-91ED-43cb-92C2-25804820EDAC}">
                        <c15:fullRef>
                          <c15:sqref>計算_集計!$FZ$7:$GW$7</c15:sqref>
                        </c15:fullRef>
                        <c15:formulaRef>
                          <c15:sqref>(計算_集計!$GA$7,計算_集計!$GC$7,計算_集計!$GE$7,計算_集計!$GG$7,計算_集計!$GI$7,計算_集計!$GK$7,計算_集計!$GM$7,計算_集計!$GO$7,計算_集計!$GQ$7,計算_集計!$GS$7,計算_集計!$GU$7,計算_集計!$GW$7)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C-1FAA-48B6-9741-EA2B5493147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legend>
      <c:legendPos val="t"/>
      <c:layout>
        <c:manualLayout>
          <c:xMode val="edge"/>
          <c:yMode val="edge"/>
          <c:x val="8.8425925925925946E-3"/>
          <c:y val="2.5575447570332483E-3"/>
          <c:w val="0.98819444444444449"/>
          <c:h val="4.3565358358338198E-2"/>
        </c:manualLayout>
      </c:layout>
      <c:overlay val="0"/>
      <c:spPr>
        <a:noFill/>
        <a:ln>
          <a:noFill/>
        </a:ln>
        <a:effectLst/>
      </c:spPr>
      <c:txPr>
        <a:bodyPr rot="0" spcFirstLastPara="1" vertOverflow="ellipsis" vert="horz" wrap="square" anchor="ctr" anchorCtr="1"/>
        <a:lstStyle/>
        <a:p>
          <a:pPr algn="ctr">
            <a:defRPr lang="en-US" altLang="ja-JP" sz="28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58496528612961"/>
          <c:y val="0.18913886584676787"/>
          <c:w val="0.54242394972209507"/>
          <c:h val="0.75546122359326595"/>
        </c:manualLayout>
      </c:layout>
      <c:barChart>
        <c:barDir val="bar"/>
        <c:grouping val="percentStacked"/>
        <c:varyColors val="0"/>
        <c:ser>
          <c:idx val="0"/>
          <c:order val="0"/>
          <c:tx>
            <c:strRef>
              <c:f>計算_集計!$E$4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計算_集計!$E$8:$E$11</c:f>
              <c:numCache>
                <c:formatCode>0%</c:formatCode>
                <c:ptCount val="4"/>
                <c:pt idx="0">
                  <c:v>0.4925373134328358</c:v>
                </c:pt>
                <c:pt idx="1">
                  <c:v>0.4925373134328358</c:v>
                </c:pt>
                <c:pt idx="2">
                  <c:v>0.4925373134328358</c:v>
                </c:pt>
                <c:pt idx="3">
                  <c:v>0.4925373134328358</c:v>
                </c:pt>
              </c:numCache>
            </c:numRef>
          </c:val>
          <c:extLst>
            <c:ext xmlns:c16="http://schemas.microsoft.com/office/drawing/2014/chart" uri="{C3380CC4-5D6E-409C-BE32-E72D297353CC}">
              <c16:uniqueId val="{00000000-CCD1-49DE-A6BE-C531BF007D4B}"/>
            </c:ext>
          </c:extLst>
        </c:ser>
        <c:ser>
          <c:idx val="1"/>
          <c:order val="1"/>
          <c:tx>
            <c:strRef>
              <c:f>計算_集計!$F$4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計算_集計!$F$8:$F$11</c:f>
              <c:numCache>
                <c:formatCode>0%</c:formatCode>
                <c:ptCount val="4"/>
                <c:pt idx="0">
                  <c:v>0.44776119402985076</c:v>
                </c:pt>
                <c:pt idx="1">
                  <c:v>0.44776119402985076</c:v>
                </c:pt>
                <c:pt idx="2">
                  <c:v>0.44776119402985076</c:v>
                </c:pt>
                <c:pt idx="3">
                  <c:v>0.44776119402985076</c:v>
                </c:pt>
              </c:numCache>
            </c:numRef>
          </c:val>
          <c:extLst>
            <c:ext xmlns:c16="http://schemas.microsoft.com/office/drawing/2014/chart" uri="{C3380CC4-5D6E-409C-BE32-E72D297353CC}">
              <c16:uniqueId val="{00000001-CCD1-49DE-A6BE-C531BF007D4B}"/>
            </c:ext>
          </c:extLst>
        </c:ser>
        <c:ser>
          <c:idx val="2"/>
          <c:order val="2"/>
          <c:tx>
            <c:strRef>
              <c:f>計算_集計!$G$4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計算_集計!$G$8:$G$11</c:f>
              <c:numCache>
                <c:formatCode>0%</c:formatCode>
                <c:ptCount val="4"/>
                <c:pt idx="0">
                  <c:v>5.9701492537313432E-2</c:v>
                </c:pt>
                <c:pt idx="1">
                  <c:v>5.9701492537313432E-2</c:v>
                </c:pt>
                <c:pt idx="2">
                  <c:v>5.9701492537313432E-2</c:v>
                </c:pt>
                <c:pt idx="3">
                  <c:v>5.9701492537313432E-2</c:v>
                </c:pt>
              </c:numCache>
            </c:numRef>
          </c:val>
          <c:extLst>
            <c:ext xmlns:c16="http://schemas.microsoft.com/office/drawing/2014/chart" uri="{C3380CC4-5D6E-409C-BE32-E72D297353CC}">
              <c16:uniqueId val="{00000002-CCD1-49DE-A6BE-C531BF007D4B}"/>
            </c:ext>
          </c:extLst>
        </c:ser>
        <c:dLbls>
          <c:dLblPos val="ctr"/>
          <c:showLegendKey val="0"/>
          <c:showVal val="1"/>
          <c:showCatName val="0"/>
          <c:showSerName val="0"/>
          <c:showPercent val="0"/>
          <c:showBubbleSize val="0"/>
        </c:dLbls>
        <c:gapWidth val="80"/>
        <c:overlap val="100"/>
        <c:axId val="422834960"/>
        <c:axId val="422836920"/>
        <c:extLst/>
      </c:barChart>
      <c:catAx>
        <c:axId val="42283496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097284433257748"/>
          <c:y val="0.35790604575163404"/>
          <c:w val="0.18289490128814553"/>
          <c:h val="0.4591717728758170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158419768476848"/>
          <c:y val="0.19630510769400811"/>
          <c:w val="0.53756110526397638"/>
          <c:h val="0.75620701565327919"/>
        </c:manualLayout>
      </c:layout>
      <c:barChart>
        <c:barDir val="bar"/>
        <c:grouping val="percentStacked"/>
        <c:varyColors val="0"/>
        <c:ser>
          <c:idx val="0"/>
          <c:order val="0"/>
          <c:tx>
            <c:strRef>
              <c:f>計算_集計!$M$4</c:f>
              <c:strCache>
                <c:ptCount val="1"/>
                <c:pt idx="0">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計算_集計!$M$8:$M$11</c:f>
              <c:numCache>
                <c:formatCode>0%</c:formatCode>
                <c:ptCount val="4"/>
                <c:pt idx="0">
                  <c:v>8.9552238805970144E-2</c:v>
                </c:pt>
                <c:pt idx="1">
                  <c:v>8.9552238805970144E-2</c:v>
                </c:pt>
                <c:pt idx="2">
                  <c:v>8.9552238805970144E-2</c:v>
                </c:pt>
                <c:pt idx="3">
                  <c:v>8.9552238805970144E-2</c:v>
                </c:pt>
              </c:numCache>
            </c:numRef>
          </c:val>
          <c:extLst>
            <c:ext xmlns:c16="http://schemas.microsoft.com/office/drawing/2014/chart" uri="{C3380CC4-5D6E-409C-BE32-E72D297353CC}">
              <c16:uniqueId val="{00000001-1AC1-46D5-8082-B857E76FF860}"/>
            </c:ext>
          </c:extLst>
        </c:ser>
        <c:ser>
          <c:idx val="1"/>
          <c:order val="1"/>
          <c:tx>
            <c:strRef>
              <c:f>計算_集計!$N$4</c:f>
              <c:strCache>
                <c:ptCount val="1"/>
                <c:pt idx="0">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計算_集計!$N$8:$N$11</c:f>
              <c:numCache>
                <c:formatCode>0%</c:formatCode>
                <c:ptCount val="4"/>
                <c:pt idx="0">
                  <c:v>0.20895522388059701</c:v>
                </c:pt>
                <c:pt idx="1">
                  <c:v>0.20895522388059701</c:v>
                </c:pt>
                <c:pt idx="2">
                  <c:v>0.20895522388059701</c:v>
                </c:pt>
                <c:pt idx="3">
                  <c:v>0.20895522388059701</c:v>
                </c:pt>
              </c:numCache>
            </c:numRef>
          </c:val>
          <c:extLst>
            <c:ext xmlns:c16="http://schemas.microsoft.com/office/drawing/2014/chart" uri="{C3380CC4-5D6E-409C-BE32-E72D297353CC}">
              <c16:uniqueId val="{00000003-1AC1-46D5-8082-B857E76FF860}"/>
            </c:ext>
          </c:extLst>
        </c:ser>
        <c:ser>
          <c:idx val="2"/>
          <c:order val="2"/>
          <c:tx>
            <c:strRef>
              <c:f>計算_集計!$O$4</c:f>
              <c:strCache>
                <c:ptCount val="1"/>
                <c:pt idx="0">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計算_集計!$O$8:$O$11</c:f>
              <c:numCache>
                <c:formatCode>0%</c:formatCode>
                <c:ptCount val="4"/>
                <c:pt idx="0">
                  <c:v>0.52238805970149249</c:v>
                </c:pt>
                <c:pt idx="1">
                  <c:v>0.52238805970149249</c:v>
                </c:pt>
                <c:pt idx="2">
                  <c:v>0.52238805970149249</c:v>
                </c:pt>
                <c:pt idx="3">
                  <c:v>0.52238805970149249</c:v>
                </c:pt>
              </c:numCache>
            </c:numRef>
          </c:val>
          <c:extLst>
            <c:ext xmlns:c16="http://schemas.microsoft.com/office/drawing/2014/chart" uri="{C3380CC4-5D6E-409C-BE32-E72D297353CC}">
              <c16:uniqueId val="{00000005-1AC1-46D5-8082-B857E76FF860}"/>
            </c:ext>
          </c:extLst>
        </c:ser>
        <c:ser>
          <c:idx val="3"/>
          <c:order val="3"/>
          <c:tx>
            <c:strRef>
              <c:f>計算_集計!$P$4</c:f>
              <c:strCache>
                <c:ptCount val="1"/>
                <c:pt idx="0">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7-1AC1-46D5-8082-B857E76FF860}"/>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計算_集計!$P$8:$P$11</c:f>
              <c:numCache>
                <c:formatCode>0%</c:formatCode>
                <c:ptCount val="4"/>
                <c:pt idx="0">
                  <c:v>8.9552238805970144E-2</c:v>
                </c:pt>
                <c:pt idx="1">
                  <c:v>8.9552238805970144E-2</c:v>
                </c:pt>
                <c:pt idx="2">
                  <c:v>8.9552238805970144E-2</c:v>
                </c:pt>
                <c:pt idx="3">
                  <c:v>8.9552238805970144E-2</c:v>
                </c:pt>
              </c:numCache>
            </c:numRef>
          </c:val>
          <c:extLst>
            <c:ext xmlns:c16="http://schemas.microsoft.com/office/drawing/2014/chart" uri="{C3380CC4-5D6E-409C-BE32-E72D297353CC}">
              <c16:uniqueId val="{00000009-1AC1-46D5-8082-B857E76FF860}"/>
            </c:ext>
          </c:extLst>
        </c:ser>
        <c:ser>
          <c:idx val="4"/>
          <c:order val="4"/>
          <c:tx>
            <c:strRef>
              <c:f>計算_集計!$Q$4</c:f>
              <c:strCache>
                <c:ptCount val="1"/>
                <c:pt idx="0">
                  <c:v>分からない割合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計算_集計!$Q$8:$Q$11</c:f>
              <c:numCache>
                <c:formatCode>0%</c:formatCode>
                <c:ptCount val="4"/>
                <c:pt idx="0">
                  <c:v>8.9552238805970144E-2</c:v>
                </c:pt>
                <c:pt idx="1">
                  <c:v>8.9552238805970144E-2</c:v>
                </c:pt>
                <c:pt idx="2">
                  <c:v>8.9552238805970144E-2</c:v>
                </c:pt>
                <c:pt idx="3">
                  <c:v>8.9552238805970144E-2</c:v>
                </c:pt>
              </c:numCache>
            </c:numRef>
          </c:val>
          <c:extLst>
            <c:ext xmlns:c16="http://schemas.microsoft.com/office/drawing/2014/chart" uri="{C3380CC4-5D6E-409C-BE32-E72D297353CC}">
              <c16:uniqueId val="{0000000B-1AC1-46D5-8082-B857E76FF860}"/>
            </c:ext>
          </c:extLst>
        </c:ser>
        <c:dLbls>
          <c:dLblPos val="ctr"/>
          <c:showLegendKey val="0"/>
          <c:showVal val="1"/>
          <c:showCatName val="0"/>
          <c:showSerName val="0"/>
          <c:showPercent val="0"/>
          <c:showBubbleSize val="0"/>
        </c:dLbls>
        <c:gapWidth val="80"/>
        <c:overlap val="100"/>
        <c:axId val="424896584"/>
        <c:axId val="424894624"/>
      </c:barChart>
      <c:catAx>
        <c:axId val="424896584"/>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376826834019844"/>
          <c:y val="0.18263479908259941"/>
          <c:w val="0.15725668867133841"/>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661106481481481"/>
          <c:y val="0.17621303104575162"/>
          <c:w val="0.53638898221194831"/>
          <c:h val="0.7552414215686275"/>
        </c:manualLayout>
      </c:layout>
      <c:barChart>
        <c:barDir val="bar"/>
        <c:grouping val="percentStacked"/>
        <c:varyColors val="0"/>
        <c:ser>
          <c:idx val="1"/>
          <c:order val="0"/>
          <c:tx>
            <c:strRef>
              <c:f>計算_集計!$AD$4:$AD$7</c:f>
              <c:strCache>
                <c:ptCount val="4"/>
                <c:pt idx="0">
                  <c:v>「一人」</c:v>
                </c:pt>
                <c:pt idx="2">
                  <c:v>の割合</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計算_集計!$AD$8:$AD$11</c:f>
              <c:numCache>
                <c:formatCode>0%</c:formatCode>
                <c:ptCount val="4"/>
                <c:pt idx="0">
                  <c:v>0.32835820895522388</c:v>
                </c:pt>
                <c:pt idx="1">
                  <c:v>0.32835820895522388</c:v>
                </c:pt>
                <c:pt idx="2">
                  <c:v>0.32835820895522388</c:v>
                </c:pt>
                <c:pt idx="3">
                  <c:v>0.32835820895522388</c:v>
                </c:pt>
              </c:numCache>
            </c:numRef>
          </c:val>
          <c:extLst>
            <c:ext xmlns:c16="http://schemas.microsoft.com/office/drawing/2014/chart" uri="{C3380CC4-5D6E-409C-BE32-E72D297353CC}">
              <c16:uniqueId val="{00000009-F995-4100-AF8D-37ED9A68348E}"/>
            </c:ext>
          </c:extLst>
        </c:ser>
        <c:ser>
          <c:idx val="2"/>
          <c:order val="1"/>
          <c:tx>
            <c:strRef>
              <c:f>計算_集計!$AE$4:$AE$7</c:f>
              <c:strCache>
                <c:ptCount val="4"/>
                <c:pt idx="0">
                  <c:v>「家族」</c:v>
                </c:pt>
                <c:pt idx="2">
                  <c:v>の割合</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計算_集計!$AE$8:$AE$11</c:f>
              <c:numCache>
                <c:formatCode>0%</c:formatCode>
                <c:ptCount val="4"/>
                <c:pt idx="0">
                  <c:v>0.20895522388059701</c:v>
                </c:pt>
                <c:pt idx="1">
                  <c:v>0.20895522388059701</c:v>
                </c:pt>
                <c:pt idx="2">
                  <c:v>0.20895522388059701</c:v>
                </c:pt>
                <c:pt idx="3">
                  <c:v>0.20895522388059701</c:v>
                </c:pt>
              </c:numCache>
            </c:numRef>
          </c:val>
          <c:extLst>
            <c:ext xmlns:c16="http://schemas.microsoft.com/office/drawing/2014/chart" uri="{C3380CC4-5D6E-409C-BE32-E72D297353CC}">
              <c16:uniqueId val="{0000000A-F995-4100-AF8D-37ED9A68348E}"/>
            </c:ext>
          </c:extLst>
        </c:ser>
        <c:ser>
          <c:idx val="3"/>
          <c:order val="2"/>
          <c:tx>
            <c:strRef>
              <c:f>計算_集計!$AF$4:$AF$7</c:f>
              <c:strCache>
                <c:ptCount val="4"/>
                <c:pt idx="0">
                  <c:v>「家族以外の少人数グループ」
</c:v>
                </c:pt>
                <c:pt idx="2">
                  <c:v>の割合</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計算_集計!$AF$8:$AF$11</c:f>
              <c:numCache>
                <c:formatCode>0%</c:formatCode>
                <c:ptCount val="4"/>
                <c:pt idx="0">
                  <c:v>0.46268656716417911</c:v>
                </c:pt>
                <c:pt idx="1">
                  <c:v>0.46268656716417911</c:v>
                </c:pt>
                <c:pt idx="2">
                  <c:v>0.46268656716417911</c:v>
                </c:pt>
                <c:pt idx="3">
                  <c:v>0.46268656716417911</c:v>
                </c:pt>
              </c:numCache>
            </c:numRef>
          </c:val>
          <c:extLst>
            <c:ext xmlns:c16="http://schemas.microsoft.com/office/drawing/2014/chart" uri="{C3380CC4-5D6E-409C-BE32-E72D297353CC}">
              <c16:uniqueId val="{0000000B-F995-4100-AF8D-37ED9A68348E}"/>
            </c:ext>
          </c:extLst>
        </c:ser>
        <c:ser>
          <c:idx val="4"/>
          <c:order val="3"/>
          <c:tx>
            <c:strRef>
              <c:f>計算_集計!$AG$4:$AG$7</c:f>
              <c:strCache>
                <c:ptCount val="4"/>
                <c:pt idx="0">
                  <c:v>「団体」</c:v>
                </c:pt>
                <c:pt idx="2">
                  <c:v>の割合</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計算_集計!$AG$8:$AG$11</c:f>
              <c:numCache>
                <c:formatCode>0%</c:formatCode>
                <c:ptCount val="4"/>
                <c:pt idx="0">
                  <c:v>0</c:v>
                </c:pt>
                <c:pt idx="1">
                  <c:v>0</c:v>
                </c:pt>
                <c:pt idx="2">
                  <c:v>0</c:v>
                </c:pt>
                <c:pt idx="3">
                  <c:v>0</c:v>
                </c:pt>
              </c:numCache>
            </c:numRef>
          </c:val>
          <c:extLst>
            <c:ext xmlns:c16="http://schemas.microsoft.com/office/drawing/2014/chart" uri="{C3380CC4-5D6E-409C-BE32-E72D297353CC}">
              <c16:uniqueId val="{0000000C-F995-4100-AF8D-37ED9A68348E}"/>
            </c:ext>
          </c:extLst>
        </c:ser>
        <c:dLbls>
          <c:dLblPos val="ctr"/>
          <c:showLegendKey val="0"/>
          <c:showVal val="1"/>
          <c:showCatName val="0"/>
          <c:showSerName val="0"/>
          <c:showPercent val="0"/>
          <c:showBubbleSize val="0"/>
        </c:dLbls>
        <c:gapWidth val="80"/>
        <c:overlap val="100"/>
        <c:axId val="422838488"/>
        <c:axId val="422838880"/>
        <c:extLst/>
      </c:barChart>
      <c:catAx>
        <c:axId val="422838488"/>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362911631983908"/>
          <c:y val="0.24709679518464292"/>
          <c:w val="0.23316919925567234"/>
          <c:h val="0.6848225532596506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561122007106516"/>
          <c:y val="0.19063848039215689"/>
          <c:w val="0.54013043534473304"/>
          <c:h val="0.76369669117647065"/>
        </c:manualLayout>
      </c:layout>
      <c:barChart>
        <c:barDir val="bar"/>
        <c:grouping val="percentStacked"/>
        <c:varyColors val="0"/>
        <c:ser>
          <c:idx val="1"/>
          <c:order val="0"/>
          <c:tx>
            <c:strRef>
              <c:f>計算_集計!$AK$4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A-62D8-4C7F-B23D-2043F8AA25C9}"/>
              </c:ext>
            </c:extLst>
          </c:dPt>
          <c:dPt>
            <c:idx val="1"/>
            <c:invertIfNegative val="0"/>
            <c:bubble3D val="0"/>
            <c:spPr>
              <a:solidFill>
                <a:schemeClr val="accent1">
                  <a:shade val="86000"/>
                </a:schemeClr>
              </a:solidFill>
              <a:ln>
                <a:noFill/>
              </a:ln>
              <a:effectLst/>
            </c:spPr>
            <c:extLst>
              <c:ext xmlns:c16="http://schemas.microsoft.com/office/drawing/2014/chart" uri="{C3380CC4-5D6E-409C-BE32-E72D297353CC}">
                <c16:uniqueId val="{0000000C-62D8-4C7F-B23D-2043F8AA25C9}"/>
              </c:ext>
            </c:extLst>
          </c:dPt>
          <c:dPt>
            <c:idx val="2"/>
            <c:invertIfNegative val="0"/>
            <c:bubble3D val="0"/>
            <c:spPr>
              <a:solidFill>
                <a:schemeClr val="accent1">
                  <a:shade val="86000"/>
                </a:schemeClr>
              </a:solidFill>
              <a:ln>
                <a:noFill/>
              </a:ln>
              <a:effectLst/>
            </c:spPr>
            <c:extLst>
              <c:ext xmlns:c16="http://schemas.microsoft.com/office/drawing/2014/chart" uri="{C3380CC4-5D6E-409C-BE32-E72D297353CC}">
                <c16:uniqueId val="{0000000E-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計算_集計!$AK$8:$AK$11</c:f>
              <c:numCache>
                <c:formatCode>0%</c:formatCode>
                <c:ptCount val="4"/>
                <c:pt idx="0">
                  <c:v>0.80597014925373134</c:v>
                </c:pt>
                <c:pt idx="1">
                  <c:v>0.80597014925373134</c:v>
                </c:pt>
                <c:pt idx="2">
                  <c:v>0.80597014925373134</c:v>
                </c:pt>
                <c:pt idx="3">
                  <c:v>0.80597014925373134</c:v>
                </c:pt>
              </c:numCache>
            </c:numRef>
          </c:val>
          <c:extLst xmlns:c15="http://schemas.microsoft.com/office/drawing/2012/chart">
            <c:ext xmlns:c16="http://schemas.microsoft.com/office/drawing/2014/chart" uri="{C3380CC4-5D6E-409C-BE32-E72D297353CC}">
              <c16:uniqueId val="{0000000F-62D8-4C7F-B23D-2043F8AA25C9}"/>
            </c:ext>
          </c:extLst>
        </c:ser>
        <c:ser>
          <c:idx val="2"/>
          <c:order val="1"/>
          <c:tx>
            <c:strRef>
              <c:f>計算_集計!$AL$4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11-62D8-4C7F-B23D-2043F8AA25C9}"/>
              </c:ext>
            </c:extLst>
          </c:dPt>
          <c:dPt>
            <c:idx val="1"/>
            <c:invertIfNegative val="0"/>
            <c:bubble3D val="0"/>
            <c:spPr>
              <a:solidFill>
                <a:schemeClr val="accent1">
                  <a:tint val="86000"/>
                </a:schemeClr>
              </a:solidFill>
              <a:ln>
                <a:noFill/>
              </a:ln>
              <a:effectLst/>
            </c:spPr>
            <c:extLst>
              <c:ext xmlns:c16="http://schemas.microsoft.com/office/drawing/2014/chart" uri="{C3380CC4-5D6E-409C-BE32-E72D297353CC}">
                <c16:uniqueId val="{00000013-62D8-4C7F-B23D-2043F8AA25C9}"/>
              </c:ext>
            </c:extLst>
          </c:dPt>
          <c:dPt>
            <c:idx val="2"/>
            <c:invertIfNegative val="0"/>
            <c:bubble3D val="0"/>
            <c:spPr>
              <a:solidFill>
                <a:schemeClr val="accent1">
                  <a:tint val="86000"/>
                </a:schemeClr>
              </a:solidFill>
              <a:ln>
                <a:noFill/>
              </a:ln>
              <a:effectLst/>
            </c:spPr>
            <c:extLst>
              <c:ext xmlns:c16="http://schemas.microsoft.com/office/drawing/2014/chart" uri="{C3380CC4-5D6E-409C-BE32-E72D297353CC}">
                <c16:uniqueId val="{00000015-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計算_集計!$AL$8:$AL$11</c:f>
              <c:numCache>
                <c:formatCode>0%</c:formatCode>
                <c:ptCount val="4"/>
                <c:pt idx="0">
                  <c:v>0.16417910447761194</c:v>
                </c:pt>
                <c:pt idx="1">
                  <c:v>0.16417910447761194</c:v>
                </c:pt>
                <c:pt idx="2">
                  <c:v>0.16417910447761194</c:v>
                </c:pt>
                <c:pt idx="3">
                  <c:v>0.16417910447761194</c:v>
                </c:pt>
              </c:numCache>
            </c:numRef>
          </c:val>
          <c:extLst xmlns:c15="http://schemas.microsoft.com/office/drawing/2012/chart">
            <c:ext xmlns:c16="http://schemas.microsoft.com/office/drawing/2014/chart" uri="{C3380CC4-5D6E-409C-BE32-E72D297353CC}">
              <c16:uniqueId val="{00000016-62D8-4C7F-B23D-2043F8AA25C9}"/>
            </c:ext>
          </c:extLst>
        </c:ser>
        <c:ser>
          <c:idx val="3"/>
          <c:order val="2"/>
          <c:tx>
            <c:strRef>
              <c:f>計算_集計!$AM$4</c:f>
              <c:strCache>
                <c:ptCount val="1"/>
                <c:pt idx="0">
                  <c:v>分からない・判断不可</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18-62D8-4C7F-B23D-2043F8AA25C9}"/>
              </c:ext>
            </c:extLst>
          </c:dPt>
          <c:dPt>
            <c:idx val="1"/>
            <c:invertIfNegative val="0"/>
            <c:bubble3D val="0"/>
            <c:spPr>
              <a:solidFill>
                <a:schemeClr val="accent1">
                  <a:tint val="58000"/>
                </a:schemeClr>
              </a:solidFill>
              <a:ln>
                <a:noFill/>
              </a:ln>
              <a:effectLst/>
            </c:spPr>
            <c:extLst>
              <c:ext xmlns:c16="http://schemas.microsoft.com/office/drawing/2014/chart" uri="{C3380CC4-5D6E-409C-BE32-E72D297353CC}">
                <c16:uniqueId val="{0000001A-62D8-4C7F-B23D-2043F8AA25C9}"/>
              </c:ext>
            </c:extLst>
          </c:dPt>
          <c:dPt>
            <c:idx val="2"/>
            <c:invertIfNegative val="0"/>
            <c:bubble3D val="0"/>
            <c:spPr>
              <a:solidFill>
                <a:schemeClr val="accent1">
                  <a:tint val="58000"/>
                </a:schemeClr>
              </a:solidFill>
              <a:ln>
                <a:noFill/>
              </a:ln>
              <a:effectLst/>
            </c:spPr>
            <c:extLst>
              <c:ext xmlns:c16="http://schemas.microsoft.com/office/drawing/2014/chart" uri="{C3380CC4-5D6E-409C-BE32-E72D297353CC}">
                <c16:uniqueId val="{0000001C-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計算_集計!$AM$8:$AM$11</c:f>
              <c:numCache>
                <c:formatCode>0%</c:formatCode>
                <c:ptCount val="4"/>
                <c:pt idx="0">
                  <c:v>2.9850746268656716E-2</c:v>
                </c:pt>
                <c:pt idx="1">
                  <c:v>2.9850746268656716E-2</c:v>
                </c:pt>
                <c:pt idx="2">
                  <c:v>2.9850746268656716E-2</c:v>
                </c:pt>
                <c:pt idx="3">
                  <c:v>2.9850746268656716E-2</c:v>
                </c:pt>
              </c:numCache>
            </c:numRef>
          </c:val>
          <c:extLst xmlns:c15="http://schemas.microsoft.com/office/drawing/2012/chart">
            <c:ext xmlns:c16="http://schemas.microsoft.com/office/drawing/2014/chart" uri="{C3380CC4-5D6E-409C-BE32-E72D297353CC}">
              <c16:uniqueId val="{0000001D-62D8-4C7F-B23D-2043F8AA25C9}"/>
            </c:ext>
          </c:extLst>
        </c:ser>
        <c:dLbls>
          <c:dLblPos val="ctr"/>
          <c:showLegendKey val="0"/>
          <c:showVal val="1"/>
          <c:showCatName val="0"/>
          <c:showSerName val="0"/>
          <c:showPercent val="0"/>
          <c:showBubbleSize val="0"/>
        </c:dLbls>
        <c:gapWidth val="8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57999"/>
        <c:crosses val="autoZero"/>
        <c:auto val="1"/>
        <c:lblAlgn val="ctr"/>
        <c:lblOffset val="100"/>
        <c:noMultiLvlLbl val="0"/>
      </c:catAx>
      <c:spPr>
        <a:noFill/>
        <a:ln>
          <a:noFill/>
        </a:ln>
        <a:effectLst/>
      </c:spPr>
    </c:plotArea>
    <c:legend>
      <c:legendPos val="r"/>
      <c:layout>
        <c:manualLayout>
          <c:xMode val="edge"/>
          <c:yMode val="edge"/>
          <c:x val="0.7455665248926483"/>
          <c:y val="0.3249228104517734"/>
          <c:w val="0.1763888266908655"/>
          <c:h val="0.4185894580396970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71821359777945"/>
          <c:y val="0.17556636232580491"/>
          <c:w val="0.57136266038950578"/>
          <c:h val="0.78863033797853599"/>
        </c:manualLayout>
      </c:layout>
      <c:barChart>
        <c:barDir val="bar"/>
        <c:grouping val="percentStacked"/>
        <c:varyColors val="0"/>
        <c:ser>
          <c:idx val="0"/>
          <c:order val="0"/>
          <c:tx>
            <c:strRef>
              <c:f>計算_集計!$BZ$3</c:f>
              <c:strCache>
                <c:ptCount val="1"/>
                <c:pt idx="0">
                  <c:v>「スタスタ歩いている」</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計算_集計!$BZ$8:$BZ$11</c:f>
              <c:numCache>
                <c:formatCode>0%</c:formatCode>
                <c:ptCount val="4"/>
                <c:pt idx="0">
                  <c:v>8.3333333333333329E-2</c:v>
                </c:pt>
                <c:pt idx="1">
                  <c:v>8.3333333333333329E-2</c:v>
                </c:pt>
                <c:pt idx="2">
                  <c:v>8.3333333333333329E-2</c:v>
                </c:pt>
                <c:pt idx="3">
                  <c:v>8.3333333333333329E-2</c:v>
                </c:pt>
              </c:numCache>
            </c:numRef>
          </c:val>
          <c:extLst>
            <c:ext xmlns:c16="http://schemas.microsoft.com/office/drawing/2014/chart" uri="{C3380CC4-5D6E-409C-BE32-E72D297353CC}">
              <c16:uniqueId val="{00000000-2260-493D-916A-68773C22C6C4}"/>
            </c:ext>
          </c:extLst>
        </c:ser>
        <c:ser>
          <c:idx val="1"/>
          <c:order val="1"/>
          <c:tx>
            <c:strRef>
              <c:f>計算_集計!$CA$3</c:f>
              <c:strCache>
                <c:ptCount val="1"/>
                <c:pt idx="0">
                  <c:v>「のんびり歩いている」</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計算_集計!$CA$8:$CA$11</c:f>
              <c:numCache>
                <c:formatCode>0%</c:formatCode>
                <c:ptCount val="4"/>
                <c:pt idx="0">
                  <c:v>0.91666666666666663</c:v>
                </c:pt>
                <c:pt idx="1">
                  <c:v>0.91666666666666663</c:v>
                </c:pt>
                <c:pt idx="2">
                  <c:v>0.91666666666666663</c:v>
                </c:pt>
                <c:pt idx="3">
                  <c:v>0.91666666666666663</c:v>
                </c:pt>
              </c:numCache>
            </c:numRef>
          </c:val>
          <c:extLst>
            <c:ext xmlns:c16="http://schemas.microsoft.com/office/drawing/2014/chart" uri="{C3380CC4-5D6E-409C-BE32-E72D297353CC}">
              <c16:uniqueId val="{00000001-2260-493D-916A-68773C22C6C4}"/>
            </c:ext>
          </c:extLst>
        </c:ser>
        <c:dLbls>
          <c:dLblPos val="ctr"/>
          <c:showLegendKey val="0"/>
          <c:showVal val="1"/>
          <c:showCatName val="0"/>
          <c:showSerName val="0"/>
          <c:showPercent val="0"/>
          <c:showBubbleSize val="0"/>
        </c:dLbls>
        <c:gapWidth val="80"/>
        <c:overlap val="100"/>
        <c:axId val="422834960"/>
        <c:axId val="422836920"/>
      </c:barChart>
      <c:catAx>
        <c:axId val="422834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4670159880893616"/>
          <c:y val="0.3822554091426712"/>
          <c:w val="0.17772253503473254"/>
          <c:h val="0.32662450744834215"/>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58496528612961"/>
          <c:y val="0.18913886584676787"/>
          <c:w val="0.54732659671683859"/>
          <c:h val="0.73916710630846649"/>
        </c:manualLayout>
      </c:layout>
      <c:barChart>
        <c:barDir val="bar"/>
        <c:grouping val="percentStacked"/>
        <c:varyColors val="0"/>
        <c:ser>
          <c:idx val="0"/>
          <c:order val="0"/>
          <c:tx>
            <c:strRef>
              <c:f>計算_集計!$AO$4</c:f>
              <c:strCache>
                <c:ptCount val="1"/>
                <c:pt idx="0">
                  <c:v>男性</c:v>
                </c:pt>
              </c:strCache>
            </c:strRef>
          </c:tx>
          <c:spPr>
            <a:solidFill>
              <a:schemeClr val="accent1">
                <a:shade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計算_集計!$AO$8:$AO$11</c:f>
              <c:numCache>
                <c:formatCode>0%</c:formatCode>
                <c:ptCount val="4"/>
                <c:pt idx="0">
                  <c:v>0.29166666666666669</c:v>
                </c:pt>
                <c:pt idx="1">
                  <c:v>0.29166666666666669</c:v>
                </c:pt>
                <c:pt idx="2">
                  <c:v>0.29166666666666669</c:v>
                </c:pt>
                <c:pt idx="3">
                  <c:v>0.29166666666666669</c:v>
                </c:pt>
              </c:numCache>
            </c:numRef>
          </c:val>
          <c:extLst>
            <c:ext xmlns:c16="http://schemas.microsoft.com/office/drawing/2014/chart" uri="{C3380CC4-5D6E-409C-BE32-E72D297353CC}">
              <c16:uniqueId val="{00000000-CCD1-49DE-A6BE-C531BF007D4B}"/>
            </c:ext>
          </c:extLst>
        </c:ser>
        <c:ser>
          <c:idx val="1"/>
          <c:order val="1"/>
          <c:tx>
            <c:strRef>
              <c:f>計算_集計!$AP$4</c:f>
              <c:strCache>
                <c:ptCount val="1"/>
                <c:pt idx="0">
                  <c:v>女性</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計算_集計!$AP$8:$AP$11</c:f>
              <c:numCache>
                <c:formatCode>0%</c:formatCode>
                <c:ptCount val="4"/>
                <c:pt idx="0">
                  <c:v>0.5</c:v>
                </c:pt>
                <c:pt idx="1">
                  <c:v>0.5</c:v>
                </c:pt>
                <c:pt idx="2">
                  <c:v>0.5</c:v>
                </c:pt>
                <c:pt idx="3">
                  <c:v>0.5</c:v>
                </c:pt>
              </c:numCache>
            </c:numRef>
          </c:val>
          <c:extLst>
            <c:ext xmlns:c16="http://schemas.microsoft.com/office/drawing/2014/chart" uri="{C3380CC4-5D6E-409C-BE32-E72D297353CC}">
              <c16:uniqueId val="{00000001-CCD1-49DE-A6BE-C531BF007D4B}"/>
            </c:ext>
          </c:extLst>
        </c:ser>
        <c:ser>
          <c:idx val="2"/>
          <c:order val="2"/>
          <c:tx>
            <c:strRef>
              <c:f>計算_集計!$AQ$4</c:f>
              <c:strCache>
                <c:ptCount val="1"/>
                <c:pt idx="0">
                  <c:v>分からない・判断不可</c:v>
                </c:pt>
              </c:strCache>
            </c:strRef>
          </c:tx>
          <c:spPr>
            <a:solidFill>
              <a:schemeClr val="accent1">
                <a:tint val="65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計算_集計!$AQ$8:$AQ$11</c:f>
              <c:numCache>
                <c:formatCode>0%</c:formatCode>
                <c:ptCount val="4"/>
                <c:pt idx="0">
                  <c:v>0.20833333333333334</c:v>
                </c:pt>
                <c:pt idx="1">
                  <c:v>0.20833333333333334</c:v>
                </c:pt>
                <c:pt idx="2">
                  <c:v>0.20833333333333334</c:v>
                </c:pt>
                <c:pt idx="3">
                  <c:v>0.20833333333333334</c:v>
                </c:pt>
              </c:numCache>
            </c:numRef>
          </c:val>
          <c:extLst>
            <c:ext xmlns:c16="http://schemas.microsoft.com/office/drawing/2014/chart" uri="{C3380CC4-5D6E-409C-BE32-E72D297353CC}">
              <c16:uniqueId val="{00000002-CCD1-49DE-A6BE-C531BF007D4B}"/>
            </c:ext>
          </c:extLst>
        </c:ser>
        <c:dLbls>
          <c:dLblPos val="ctr"/>
          <c:showLegendKey val="0"/>
          <c:showVal val="1"/>
          <c:showCatName val="0"/>
          <c:showSerName val="0"/>
          <c:showPercent val="0"/>
          <c:showBubbleSize val="0"/>
        </c:dLbls>
        <c:gapWidth val="80"/>
        <c:overlap val="100"/>
        <c:axId val="422834960"/>
        <c:axId val="422836920"/>
        <c:extLst/>
      </c:barChart>
      <c:catAx>
        <c:axId val="42283496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768371685977809"/>
          <c:y val="0.30675735294117645"/>
          <c:w val="0.15881069444444446"/>
          <c:h val="0.5058629493464051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158419768476848"/>
          <c:y val="0.19630510769400811"/>
          <c:w val="0.54126048977773189"/>
          <c:h val="0.75620701565327919"/>
        </c:manualLayout>
      </c:layout>
      <c:barChart>
        <c:barDir val="bar"/>
        <c:grouping val="percentStacked"/>
        <c:varyColors val="0"/>
        <c:ser>
          <c:idx val="0"/>
          <c:order val="0"/>
          <c:tx>
            <c:strRef>
              <c:f>計算_集計!$AW$3:$AW$4</c:f>
              <c:strCache>
                <c:ptCount val="2"/>
                <c:pt idx="0">
                  <c:v>年齢</c:v>
                </c:pt>
                <c:pt idx="1">
                  <c:v>幼児～小学生</c:v>
                </c:pt>
              </c:strCache>
            </c:strRef>
          </c:tx>
          <c:spPr>
            <a:solidFill>
              <a:schemeClr val="accent1">
                <a:shade val="53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計算_集計!$AW$8:$AW$11</c:f>
              <c:numCache>
                <c:formatCode>0%</c:formatCode>
                <c:ptCount val="4"/>
                <c:pt idx="0">
                  <c:v>4.1666666666666664E-2</c:v>
                </c:pt>
                <c:pt idx="1">
                  <c:v>4.1666666666666664E-2</c:v>
                </c:pt>
                <c:pt idx="2">
                  <c:v>4.1666666666666664E-2</c:v>
                </c:pt>
                <c:pt idx="3">
                  <c:v>4.1666666666666664E-2</c:v>
                </c:pt>
              </c:numCache>
            </c:numRef>
          </c:val>
          <c:extLst>
            <c:ext xmlns:c16="http://schemas.microsoft.com/office/drawing/2014/chart" uri="{C3380CC4-5D6E-409C-BE32-E72D297353CC}">
              <c16:uniqueId val="{00000001-1AC1-46D5-8082-B857E76FF860}"/>
            </c:ext>
          </c:extLst>
        </c:ser>
        <c:ser>
          <c:idx val="1"/>
          <c:order val="1"/>
          <c:tx>
            <c:strRef>
              <c:f>計算_集計!$AX$3:$AX$4</c:f>
              <c:strCache>
                <c:ptCount val="2"/>
                <c:pt idx="0">
                  <c:v>年齢</c:v>
                </c:pt>
                <c:pt idx="1">
                  <c:v>中学生～大学生</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計算_集計!$AX$8:$AX$11</c:f>
              <c:numCache>
                <c:formatCode>0%</c:formatCode>
                <c:ptCount val="4"/>
                <c:pt idx="0">
                  <c:v>0.125</c:v>
                </c:pt>
                <c:pt idx="1">
                  <c:v>0.125</c:v>
                </c:pt>
                <c:pt idx="2">
                  <c:v>0.125</c:v>
                </c:pt>
                <c:pt idx="3">
                  <c:v>0.125</c:v>
                </c:pt>
              </c:numCache>
            </c:numRef>
          </c:val>
          <c:extLst>
            <c:ext xmlns:c16="http://schemas.microsoft.com/office/drawing/2014/chart" uri="{C3380CC4-5D6E-409C-BE32-E72D297353CC}">
              <c16:uniqueId val="{00000003-1AC1-46D5-8082-B857E76FF860}"/>
            </c:ext>
          </c:extLst>
        </c:ser>
        <c:ser>
          <c:idx val="2"/>
          <c:order val="2"/>
          <c:tx>
            <c:strRef>
              <c:f>計算_集計!$AY$3:$AY$4</c:f>
              <c:strCache>
                <c:ptCount val="2"/>
                <c:pt idx="0">
                  <c:v>年齢</c:v>
                </c:pt>
                <c:pt idx="1">
                  <c:v>社会人</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計算_集計!$AY$8:$AY$11</c:f>
              <c:numCache>
                <c:formatCode>0%</c:formatCode>
                <c:ptCount val="4"/>
                <c:pt idx="0">
                  <c:v>0.58333333333333337</c:v>
                </c:pt>
                <c:pt idx="1">
                  <c:v>0.58333333333333337</c:v>
                </c:pt>
                <c:pt idx="2">
                  <c:v>0.58333333333333337</c:v>
                </c:pt>
                <c:pt idx="3">
                  <c:v>0.58333333333333337</c:v>
                </c:pt>
              </c:numCache>
            </c:numRef>
          </c:val>
          <c:extLst>
            <c:ext xmlns:c16="http://schemas.microsoft.com/office/drawing/2014/chart" uri="{C3380CC4-5D6E-409C-BE32-E72D297353CC}">
              <c16:uniqueId val="{00000005-1AC1-46D5-8082-B857E76FF860}"/>
            </c:ext>
          </c:extLst>
        </c:ser>
        <c:ser>
          <c:idx val="3"/>
          <c:order val="3"/>
          <c:tx>
            <c:strRef>
              <c:f>計算_集計!$AZ$3:$AZ$4</c:f>
              <c:strCache>
                <c:ptCount val="2"/>
                <c:pt idx="0">
                  <c:v>年齢</c:v>
                </c:pt>
                <c:pt idx="1">
                  <c:v>高齢者</c:v>
                </c:pt>
              </c:strCache>
            </c:strRef>
          </c:tx>
          <c:spPr>
            <a:solidFill>
              <a:schemeClr val="accent1">
                <a:tint val="77000"/>
              </a:schemeClr>
            </a:solidFill>
            <a:ln>
              <a:noFill/>
            </a:ln>
            <a:effectLst/>
          </c:spPr>
          <c:invertIfNegative val="0"/>
          <c:dPt>
            <c:idx val="0"/>
            <c:invertIfNegative val="0"/>
            <c:bubble3D val="0"/>
            <c:spPr>
              <a:solidFill>
                <a:schemeClr val="accent1">
                  <a:tint val="77000"/>
                </a:schemeClr>
              </a:solidFill>
              <a:ln>
                <a:noFill/>
              </a:ln>
              <a:effectLst/>
            </c:spPr>
            <c:extLst>
              <c:ext xmlns:c16="http://schemas.microsoft.com/office/drawing/2014/chart" uri="{C3380CC4-5D6E-409C-BE32-E72D297353CC}">
                <c16:uniqueId val="{00000007-1AC1-46D5-8082-B857E76FF860}"/>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計算_集計!$AZ$8:$AZ$11</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9-1AC1-46D5-8082-B857E76FF860}"/>
            </c:ext>
          </c:extLst>
        </c:ser>
        <c:ser>
          <c:idx val="4"/>
          <c:order val="4"/>
          <c:tx>
            <c:strRef>
              <c:f>計算_集計!$BA$3:$BA$4</c:f>
              <c:strCache>
                <c:ptCount val="2"/>
                <c:pt idx="0">
                  <c:v>年齢</c:v>
                </c:pt>
                <c:pt idx="1">
                  <c:v>わからない</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計算_集計!$BA$8:$BA$11</c:f>
              <c:numCache>
                <c:formatCode>0%</c:formatCode>
                <c:ptCount val="4"/>
                <c:pt idx="0">
                  <c:v>0</c:v>
                </c:pt>
                <c:pt idx="1">
                  <c:v>0</c:v>
                </c:pt>
                <c:pt idx="2">
                  <c:v>0</c:v>
                </c:pt>
                <c:pt idx="3">
                  <c:v>0</c:v>
                </c:pt>
              </c:numCache>
            </c:numRef>
          </c:val>
          <c:extLst>
            <c:ext xmlns:c16="http://schemas.microsoft.com/office/drawing/2014/chart" uri="{C3380CC4-5D6E-409C-BE32-E72D297353CC}">
              <c16:uniqueId val="{0000000B-1AC1-46D5-8082-B857E76FF860}"/>
            </c:ext>
          </c:extLst>
        </c:ser>
        <c:dLbls>
          <c:dLblPos val="ctr"/>
          <c:showLegendKey val="0"/>
          <c:showVal val="1"/>
          <c:showCatName val="0"/>
          <c:showSerName val="0"/>
          <c:showPercent val="0"/>
          <c:showBubbleSize val="0"/>
        </c:dLbls>
        <c:gapWidth val="80"/>
        <c:overlap val="100"/>
        <c:axId val="424896584"/>
        <c:axId val="424894624"/>
      </c:barChart>
      <c:catAx>
        <c:axId val="424896584"/>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4432976443166166"/>
          <c:y val="0.18263479908259941"/>
          <c:w val="0.19558426058201595"/>
          <c:h val="0.7523353175118653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308330261787597"/>
          <c:y val="0.17621303104575162"/>
          <c:w val="0.54650254629629624"/>
          <c:h val="0.7552414215686275"/>
        </c:manualLayout>
      </c:layout>
      <c:barChart>
        <c:barDir val="bar"/>
        <c:grouping val="percentStacked"/>
        <c:varyColors val="0"/>
        <c:ser>
          <c:idx val="1"/>
          <c:order val="0"/>
          <c:tx>
            <c:strRef>
              <c:f>計算_集計!$BN$4</c:f>
              <c:strCache>
                <c:ptCount val="1"/>
                <c:pt idx="0">
                  <c:v>「一人」</c:v>
                </c:pt>
              </c:strCache>
            </c:strRef>
          </c:tx>
          <c:spPr>
            <a:solidFill>
              <a:schemeClr val="accent1">
                <a:shade val="76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計算_集計!$BN$8:$BN$11</c:f>
              <c:numCache>
                <c:formatCode>0%</c:formatCode>
                <c:ptCount val="4"/>
                <c:pt idx="0">
                  <c:v>8.3333333333333329E-2</c:v>
                </c:pt>
                <c:pt idx="1">
                  <c:v>8.3333333333333329E-2</c:v>
                </c:pt>
                <c:pt idx="2">
                  <c:v>8.3333333333333329E-2</c:v>
                </c:pt>
                <c:pt idx="3">
                  <c:v>8.3333333333333329E-2</c:v>
                </c:pt>
              </c:numCache>
            </c:numRef>
          </c:val>
          <c:extLst>
            <c:ext xmlns:c16="http://schemas.microsoft.com/office/drawing/2014/chart" uri="{C3380CC4-5D6E-409C-BE32-E72D297353CC}">
              <c16:uniqueId val="{00000009-F995-4100-AF8D-37ED9A68348E}"/>
            </c:ext>
          </c:extLst>
        </c:ser>
        <c:ser>
          <c:idx val="2"/>
          <c:order val="1"/>
          <c:tx>
            <c:strRef>
              <c:f>計算_集計!$BO$4</c:f>
              <c:strCache>
                <c:ptCount val="1"/>
                <c:pt idx="0">
                  <c:v>「家族」</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計算_集計!$BO$8:$BO$11</c:f>
              <c:numCache>
                <c:formatCode>0%</c:formatCode>
                <c:ptCount val="4"/>
                <c:pt idx="0">
                  <c:v>0</c:v>
                </c:pt>
                <c:pt idx="1">
                  <c:v>0</c:v>
                </c:pt>
                <c:pt idx="2">
                  <c:v>0</c:v>
                </c:pt>
                <c:pt idx="3">
                  <c:v>0</c:v>
                </c:pt>
              </c:numCache>
            </c:numRef>
          </c:val>
          <c:extLst>
            <c:ext xmlns:c16="http://schemas.microsoft.com/office/drawing/2014/chart" uri="{C3380CC4-5D6E-409C-BE32-E72D297353CC}">
              <c16:uniqueId val="{0000000A-F995-4100-AF8D-37ED9A68348E}"/>
            </c:ext>
          </c:extLst>
        </c:ser>
        <c:ser>
          <c:idx val="3"/>
          <c:order val="2"/>
          <c:tx>
            <c:strRef>
              <c:f>計算_集計!$BP$4</c:f>
              <c:strCache>
                <c:ptCount val="1"/>
                <c:pt idx="0">
                  <c:v>「家族以外の少人数グループ」</c:v>
                </c:pt>
              </c:strCache>
            </c:strRef>
          </c:tx>
          <c:spPr>
            <a:solidFill>
              <a:schemeClr val="accent1">
                <a:tint val="77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計算_集計!$BP$8:$BP$11</c:f>
              <c:numCache>
                <c:formatCode>0%</c:formatCode>
                <c:ptCount val="4"/>
                <c:pt idx="0">
                  <c:v>0.16666666666666666</c:v>
                </c:pt>
                <c:pt idx="1">
                  <c:v>0.16666666666666666</c:v>
                </c:pt>
                <c:pt idx="2">
                  <c:v>0.16666666666666666</c:v>
                </c:pt>
                <c:pt idx="3">
                  <c:v>0.16666666666666666</c:v>
                </c:pt>
              </c:numCache>
            </c:numRef>
          </c:val>
          <c:extLst>
            <c:ext xmlns:c16="http://schemas.microsoft.com/office/drawing/2014/chart" uri="{C3380CC4-5D6E-409C-BE32-E72D297353CC}">
              <c16:uniqueId val="{0000000B-F995-4100-AF8D-37ED9A68348E}"/>
            </c:ext>
          </c:extLst>
        </c:ser>
        <c:ser>
          <c:idx val="4"/>
          <c:order val="3"/>
          <c:tx>
            <c:strRef>
              <c:f>計算_集計!$BQ$4</c:f>
              <c:strCache>
                <c:ptCount val="1"/>
                <c:pt idx="0">
                  <c:v>「団体」</c:v>
                </c:pt>
              </c:strCache>
            </c:strRef>
          </c:tx>
          <c:spPr>
            <a:solidFill>
              <a:schemeClr val="accent1">
                <a:tint val="54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計算_集計!$BQ$8:$BQ$11</c:f>
              <c:numCache>
                <c:formatCode>0%</c:formatCode>
                <c:ptCount val="4"/>
                <c:pt idx="0">
                  <c:v>0.75</c:v>
                </c:pt>
                <c:pt idx="1">
                  <c:v>0.75</c:v>
                </c:pt>
                <c:pt idx="2">
                  <c:v>0.75</c:v>
                </c:pt>
                <c:pt idx="3">
                  <c:v>0.75</c:v>
                </c:pt>
              </c:numCache>
            </c:numRef>
          </c:val>
          <c:extLst>
            <c:ext xmlns:c16="http://schemas.microsoft.com/office/drawing/2014/chart" uri="{C3380CC4-5D6E-409C-BE32-E72D297353CC}">
              <c16:uniqueId val="{0000000C-F995-4100-AF8D-37ED9A68348E}"/>
            </c:ext>
          </c:extLst>
        </c:ser>
        <c:dLbls>
          <c:dLblPos val="ctr"/>
          <c:showLegendKey val="0"/>
          <c:showVal val="1"/>
          <c:showCatName val="0"/>
          <c:showSerName val="0"/>
          <c:showPercent val="0"/>
          <c:showBubbleSize val="0"/>
        </c:dLbls>
        <c:gapWidth val="80"/>
        <c:overlap val="100"/>
        <c:axId val="422838488"/>
        <c:axId val="422838880"/>
        <c:extLst/>
      </c:barChart>
      <c:catAx>
        <c:axId val="422838488"/>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26451103519331925"/>
          <c:w val="0.22187537309075167"/>
          <c:h val="0.6044263334935127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0561122007106516"/>
          <c:y val="0.21398406862745101"/>
          <c:w val="0.5373529162353845"/>
          <c:h val="0.71700551470588236"/>
        </c:manualLayout>
      </c:layout>
      <c:barChart>
        <c:barDir val="bar"/>
        <c:grouping val="percentStacked"/>
        <c:varyColors val="0"/>
        <c:ser>
          <c:idx val="1"/>
          <c:order val="0"/>
          <c:tx>
            <c:strRef>
              <c:f>計算_集計!$BU$4</c:f>
              <c:strCache>
                <c:ptCount val="1"/>
                <c:pt idx="0">
                  <c:v>「日本人」</c:v>
                </c:pt>
              </c:strCache>
            </c:strRef>
          </c:tx>
          <c:spPr>
            <a:solidFill>
              <a:schemeClr val="accent1">
                <a:shade val="86000"/>
              </a:schemeClr>
            </a:solidFill>
            <a:ln>
              <a:noFill/>
            </a:ln>
            <a:effectLst/>
          </c:spPr>
          <c:invertIfNegative val="0"/>
          <c:dPt>
            <c:idx val="0"/>
            <c:invertIfNegative val="0"/>
            <c:bubble3D val="0"/>
            <c:spPr>
              <a:solidFill>
                <a:schemeClr val="accent1">
                  <a:shade val="86000"/>
                </a:schemeClr>
              </a:solidFill>
              <a:ln>
                <a:noFill/>
              </a:ln>
              <a:effectLst/>
            </c:spPr>
            <c:extLst>
              <c:ext xmlns:c16="http://schemas.microsoft.com/office/drawing/2014/chart" uri="{C3380CC4-5D6E-409C-BE32-E72D297353CC}">
                <c16:uniqueId val="{0000000A-62D8-4C7F-B23D-2043F8AA25C9}"/>
              </c:ext>
            </c:extLst>
          </c:dPt>
          <c:dPt>
            <c:idx val="1"/>
            <c:invertIfNegative val="0"/>
            <c:bubble3D val="0"/>
            <c:spPr>
              <a:solidFill>
                <a:schemeClr val="accent1">
                  <a:shade val="86000"/>
                </a:schemeClr>
              </a:solidFill>
              <a:ln>
                <a:noFill/>
              </a:ln>
              <a:effectLst/>
            </c:spPr>
            <c:extLst>
              <c:ext xmlns:c16="http://schemas.microsoft.com/office/drawing/2014/chart" uri="{C3380CC4-5D6E-409C-BE32-E72D297353CC}">
                <c16:uniqueId val="{0000000C-62D8-4C7F-B23D-2043F8AA25C9}"/>
              </c:ext>
            </c:extLst>
          </c:dPt>
          <c:dPt>
            <c:idx val="2"/>
            <c:invertIfNegative val="0"/>
            <c:bubble3D val="0"/>
            <c:spPr>
              <a:solidFill>
                <a:schemeClr val="accent1">
                  <a:shade val="86000"/>
                </a:schemeClr>
              </a:solidFill>
              <a:ln>
                <a:noFill/>
              </a:ln>
              <a:effectLst/>
            </c:spPr>
            <c:extLst>
              <c:ext xmlns:c16="http://schemas.microsoft.com/office/drawing/2014/chart" uri="{C3380CC4-5D6E-409C-BE32-E72D297353CC}">
                <c16:uniqueId val="{0000000E-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計算_集計!$BU$8:$BU$11</c:f>
              <c:numCache>
                <c:formatCode>0%</c:formatCode>
                <c:ptCount val="4"/>
                <c:pt idx="0">
                  <c:v>0.91666666666666663</c:v>
                </c:pt>
                <c:pt idx="1">
                  <c:v>0.91666666666666663</c:v>
                </c:pt>
                <c:pt idx="2">
                  <c:v>0.91666666666666663</c:v>
                </c:pt>
                <c:pt idx="3">
                  <c:v>0.91666666666666663</c:v>
                </c:pt>
              </c:numCache>
            </c:numRef>
          </c:val>
          <c:extLst xmlns:c15="http://schemas.microsoft.com/office/drawing/2012/chart">
            <c:ext xmlns:c16="http://schemas.microsoft.com/office/drawing/2014/chart" uri="{C3380CC4-5D6E-409C-BE32-E72D297353CC}">
              <c16:uniqueId val="{0000000F-62D8-4C7F-B23D-2043F8AA25C9}"/>
            </c:ext>
          </c:extLst>
        </c:ser>
        <c:ser>
          <c:idx val="2"/>
          <c:order val="1"/>
          <c:tx>
            <c:strRef>
              <c:f>計算_集計!$BV$4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11-62D8-4C7F-B23D-2043F8AA25C9}"/>
              </c:ext>
            </c:extLst>
          </c:dPt>
          <c:dPt>
            <c:idx val="1"/>
            <c:invertIfNegative val="0"/>
            <c:bubble3D val="0"/>
            <c:spPr>
              <a:solidFill>
                <a:schemeClr val="accent1">
                  <a:tint val="86000"/>
                </a:schemeClr>
              </a:solidFill>
              <a:ln>
                <a:noFill/>
              </a:ln>
              <a:effectLst/>
            </c:spPr>
            <c:extLst>
              <c:ext xmlns:c16="http://schemas.microsoft.com/office/drawing/2014/chart" uri="{C3380CC4-5D6E-409C-BE32-E72D297353CC}">
                <c16:uniqueId val="{00000013-62D8-4C7F-B23D-2043F8AA25C9}"/>
              </c:ext>
            </c:extLst>
          </c:dPt>
          <c:dPt>
            <c:idx val="2"/>
            <c:invertIfNegative val="0"/>
            <c:bubble3D val="0"/>
            <c:spPr>
              <a:solidFill>
                <a:schemeClr val="accent1">
                  <a:tint val="86000"/>
                </a:schemeClr>
              </a:solidFill>
              <a:ln>
                <a:noFill/>
              </a:ln>
              <a:effectLst/>
            </c:spPr>
            <c:extLst>
              <c:ext xmlns:c16="http://schemas.microsoft.com/office/drawing/2014/chart" uri="{C3380CC4-5D6E-409C-BE32-E72D297353CC}">
                <c16:uniqueId val="{00000015-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計算_集計!$BV$8:$BV$11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62D8-4C7F-B23D-2043F8AA25C9}"/>
            </c:ext>
          </c:extLst>
        </c:ser>
        <c:ser>
          <c:idx val="3"/>
          <c:order val="2"/>
          <c:tx>
            <c:strRef>
              <c:f>計算_集計!$BW$4</c:f>
              <c:strCache>
                <c:ptCount val="1"/>
                <c:pt idx="0">
                  <c:v>わからない</c:v>
                </c:pt>
              </c:strCache>
            </c:strRef>
          </c:tx>
          <c:spPr>
            <a:solidFill>
              <a:schemeClr val="accent1">
                <a:tint val="58000"/>
              </a:schemeClr>
            </a:solidFill>
            <a:ln>
              <a:noFill/>
            </a:ln>
            <a:effectLst/>
          </c:spPr>
          <c:invertIfNegative val="0"/>
          <c:dPt>
            <c:idx val="0"/>
            <c:invertIfNegative val="0"/>
            <c:bubble3D val="0"/>
            <c:spPr>
              <a:solidFill>
                <a:schemeClr val="accent1">
                  <a:tint val="58000"/>
                </a:schemeClr>
              </a:solidFill>
              <a:ln>
                <a:noFill/>
              </a:ln>
              <a:effectLst/>
            </c:spPr>
            <c:extLst>
              <c:ext xmlns:c16="http://schemas.microsoft.com/office/drawing/2014/chart" uri="{C3380CC4-5D6E-409C-BE32-E72D297353CC}">
                <c16:uniqueId val="{00000018-62D8-4C7F-B23D-2043F8AA25C9}"/>
              </c:ext>
            </c:extLst>
          </c:dPt>
          <c:dPt>
            <c:idx val="1"/>
            <c:invertIfNegative val="0"/>
            <c:bubble3D val="0"/>
            <c:spPr>
              <a:solidFill>
                <a:schemeClr val="accent1">
                  <a:tint val="58000"/>
                </a:schemeClr>
              </a:solidFill>
              <a:ln>
                <a:noFill/>
              </a:ln>
              <a:effectLst/>
            </c:spPr>
            <c:extLst>
              <c:ext xmlns:c16="http://schemas.microsoft.com/office/drawing/2014/chart" uri="{C3380CC4-5D6E-409C-BE32-E72D297353CC}">
                <c16:uniqueId val="{0000001A-62D8-4C7F-B23D-2043F8AA25C9}"/>
              </c:ext>
            </c:extLst>
          </c:dPt>
          <c:dPt>
            <c:idx val="2"/>
            <c:invertIfNegative val="0"/>
            <c:bubble3D val="0"/>
            <c:spPr>
              <a:solidFill>
                <a:schemeClr val="accent1">
                  <a:tint val="58000"/>
                </a:schemeClr>
              </a:solidFill>
              <a:ln>
                <a:noFill/>
              </a:ln>
              <a:effectLst/>
            </c:spPr>
            <c:extLst>
              <c:ext xmlns:c16="http://schemas.microsoft.com/office/drawing/2014/chart" uri="{C3380CC4-5D6E-409C-BE32-E72D297353CC}">
                <c16:uniqueId val="{0000001C-62D8-4C7F-B23D-2043F8AA25C9}"/>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計算_集計!$BW$8:$BW$11</c:f>
              <c:numCache>
                <c:formatCode>0%</c:formatCode>
                <c:ptCount val="4"/>
                <c:pt idx="0">
                  <c:v>8.3333333333333329E-2</c:v>
                </c:pt>
                <c:pt idx="1">
                  <c:v>8.3333333333333329E-2</c:v>
                </c:pt>
                <c:pt idx="2">
                  <c:v>8.3333333333333329E-2</c:v>
                </c:pt>
                <c:pt idx="3">
                  <c:v>8.3333333333333329E-2</c:v>
                </c:pt>
              </c:numCache>
            </c:numRef>
          </c:val>
          <c:extLst xmlns:c15="http://schemas.microsoft.com/office/drawing/2012/chart">
            <c:ext xmlns:c16="http://schemas.microsoft.com/office/drawing/2014/chart" uri="{C3380CC4-5D6E-409C-BE32-E72D297353CC}">
              <c16:uniqueId val="{0000001D-62D8-4C7F-B23D-2043F8AA25C9}"/>
            </c:ext>
          </c:extLst>
        </c:ser>
        <c:dLbls>
          <c:dLblPos val="ctr"/>
          <c:showLegendKey val="0"/>
          <c:showVal val="1"/>
          <c:showCatName val="0"/>
          <c:showSerName val="0"/>
          <c:showPercent val="0"/>
          <c:showBubbleSize val="0"/>
        </c:dLbls>
        <c:gapWidth val="8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57999"/>
        <c:crosses val="autoZero"/>
        <c:auto val="1"/>
        <c:lblAlgn val="ctr"/>
        <c:lblOffset val="100"/>
        <c:noMultiLvlLbl val="0"/>
      </c:catAx>
      <c:spPr>
        <a:noFill/>
        <a:ln>
          <a:noFill/>
        </a:ln>
        <a:effectLst/>
      </c:spPr>
    </c:plotArea>
    <c:legend>
      <c:legendPos val="r"/>
      <c:layout>
        <c:manualLayout>
          <c:xMode val="edge"/>
          <c:yMode val="edge"/>
          <c:x val="0.74290546433596438"/>
          <c:y val="0.23331553447698072"/>
          <c:w val="0.10879028775734197"/>
          <c:h val="0.59651819526093697"/>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83128</xdr:rowOff>
    </xdr:from>
    <xdr:to>
      <xdr:col>2</xdr:col>
      <xdr:colOff>1533525</xdr:colOff>
      <xdr:row>3</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6364" y="623455"/>
          <a:ext cx="1533525" cy="457200"/>
        </a:xfrm>
        <a:prstGeom prst="roundRect">
          <a:avLst>
            <a:gd name="adj" fmla="val 5000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200" b="1">
              <a:latin typeface="Meiryo UI" panose="020B0604030504040204" pitchFamily="50" charset="-128"/>
              <a:ea typeface="Meiryo UI" panose="020B0604030504040204" pitchFamily="50" charset="-128"/>
            </a:rPr>
            <a:t>入力フォーム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163285</xdr:colOff>
      <xdr:row>64</xdr:row>
      <xdr:rowOff>54429</xdr:rowOff>
    </xdr:from>
    <xdr:to>
      <xdr:col>16</xdr:col>
      <xdr:colOff>38100</xdr:colOff>
      <xdr:row>97</xdr:row>
      <xdr:rowOff>166687</xdr:rowOff>
    </xdr:to>
    <xdr:graphicFrame macro="">
      <xdr:nvGraphicFramePr>
        <xdr:cNvPr id="3" name="グラフ 2">
          <a:extLst>
            <a:ext uri="{FF2B5EF4-FFF2-40B4-BE49-F238E27FC236}">
              <a16:creationId xmlns:a16="http://schemas.microsoft.com/office/drawing/2014/main" id="{A268D074-B79C-4641-9519-59C6108045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96610</xdr:colOff>
      <xdr:row>64</xdr:row>
      <xdr:rowOff>54429</xdr:rowOff>
    </xdr:from>
    <xdr:to>
      <xdr:col>31</xdr:col>
      <xdr:colOff>233362</xdr:colOff>
      <xdr:row>97</xdr:row>
      <xdr:rowOff>166687</xdr:rowOff>
    </xdr:to>
    <xdr:graphicFrame macro="">
      <xdr:nvGraphicFramePr>
        <xdr:cNvPr id="12" name="グラフ 11">
          <a:extLst>
            <a:ext uri="{FF2B5EF4-FFF2-40B4-BE49-F238E27FC236}">
              <a16:creationId xmlns:a16="http://schemas.microsoft.com/office/drawing/2014/main" id="{008B3D0E-D907-49A7-AC74-537507A334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23812</xdr:colOff>
      <xdr:row>51</xdr:row>
      <xdr:rowOff>238124</xdr:rowOff>
    </xdr:from>
    <xdr:to>
      <xdr:col>30</xdr:col>
      <xdr:colOff>571500</xdr:colOff>
      <xdr:row>62</xdr:row>
      <xdr:rowOff>61912</xdr:rowOff>
    </xdr:to>
    <xdr:graphicFrame macro="">
      <xdr:nvGraphicFramePr>
        <xdr:cNvPr id="6" name="グラフ 5">
          <a:extLst>
            <a:ext uri="{FF2B5EF4-FFF2-40B4-BE49-F238E27FC236}">
              <a16:creationId xmlns:a16="http://schemas.microsoft.com/office/drawing/2014/main" id="{C6F44FB8-EF8B-4D16-ABCF-625A3B13B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99</xdr:row>
      <xdr:rowOff>142874</xdr:rowOff>
    </xdr:from>
    <xdr:to>
      <xdr:col>42</xdr:col>
      <xdr:colOff>121228</xdr:colOff>
      <xdr:row>116</xdr:row>
      <xdr:rowOff>63500</xdr:rowOff>
    </xdr:to>
    <xdr:graphicFrame macro="">
      <xdr:nvGraphicFramePr>
        <xdr:cNvPr id="3" name="グラフ 2">
          <a:extLst>
            <a:ext uri="{FF2B5EF4-FFF2-40B4-BE49-F238E27FC236}">
              <a16:creationId xmlns:a16="http://schemas.microsoft.com/office/drawing/2014/main" id="{96CA2CE8-9108-4EAA-BA5A-F17EFAFED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203200</xdr:colOff>
      <xdr:row>173</xdr:row>
      <xdr:rowOff>0</xdr:rowOff>
    </xdr:from>
    <xdr:to>
      <xdr:col>23</xdr:col>
      <xdr:colOff>30400</xdr:colOff>
      <xdr:row>239</xdr:row>
      <xdr:rowOff>343800</xdr:rowOff>
    </xdr:to>
    <xdr:graphicFrame macro="">
      <xdr:nvGraphicFramePr>
        <xdr:cNvPr id="4" name="グラフ 3">
          <a:extLst>
            <a:ext uri="{FF2B5EF4-FFF2-40B4-BE49-F238E27FC236}">
              <a16:creationId xmlns:a16="http://schemas.microsoft.com/office/drawing/2014/main" id="{9DC205A5-5019-45F4-B5EB-F2E3FE7A7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269877</xdr:colOff>
      <xdr:row>173</xdr:row>
      <xdr:rowOff>0</xdr:rowOff>
    </xdr:from>
    <xdr:to>
      <xdr:col>44</xdr:col>
      <xdr:colOff>325677</xdr:colOff>
      <xdr:row>239</xdr:row>
      <xdr:rowOff>342900</xdr:rowOff>
    </xdr:to>
    <xdr:graphicFrame macro="">
      <xdr:nvGraphicFramePr>
        <xdr:cNvPr id="5" name="グラフ 4">
          <a:extLst>
            <a:ext uri="{FF2B5EF4-FFF2-40B4-BE49-F238E27FC236}">
              <a16:creationId xmlns:a16="http://schemas.microsoft.com/office/drawing/2014/main" id="{CED283F6-539D-40A2-84FA-C20BD9B27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345</xdr:row>
      <xdr:rowOff>114300</xdr:rowOff>
    </xdr:from>
    <xdr:to>
      <xdr:col>42</xdr:col>
      <xdr:colOff>609600</xdr:colOff>
      <xdr:row>373</xdr:row>
      <xdr:rowOff>266700</xdr:rowOff>
    </xdr:to>
    <xdr:graphicFrame macro="">
      <xdr:nvGraphicFramePr>
        <xdr:cNvPr id="6" name="グラフ 5">
          <a:extLst>
            <a:ext uri="{FF2B5EF4-FFF2-40B4-BE49-F238E27FC236}">
              <a16:creationId xmlns:a16="http://schemas.microsoft.com/office/drawing/2014/main" id="{66350066-8873-4520-8472-0B69766D9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375</xdr:row>
      <xdr:rowOff>190500</xdr:rowOff>
    </xdr:from>
    <xdr:to>
      <xdr:col>42</xdr:col>
      <xdr:colOff>609600</xdr:colOff>
      <xdr:row>383</xdr:row>
      <xdr:rowOff>381000</xdr:rowOff>
    </xdr:to>
    <xdr:graphicFrame macro="">
      <xdr:nvGraphicFramePr>
        <xdr:cNvPr id="7" name="グラフ 6">
          <a:extLst>
            <a:ext uri="{FF2B5EF4-FFF2-40B4-BE49-F238E27FC236}">
              <a16:creationId xmlns:a16="http://schemas.microsoft.com/office/drawing/2014/main" id="{4E4B1057-8A90-4FF1-8686-AEA3CF11F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17320</xdr:colOff>
      <xdr:row>346</xdr:row>
      <xdr:rowOff>1</xdr:rowOff>
    </xdr:from>
    <xdr:to>
      <xdr:col>15</xdr:col>
      <xdr:colOff>484910</xdr:colOff>
      <xdr:row>353</xdr:row>
      <xdr:rowOff>69274</xdr:rowOff>
    </xdr:to>
    <xdr:graphicFrame macro="">
      <xdr:nvGraphicFramePr>
        <xdr:cNvPr id="8" name="グラフ 7">
          <a:extLst>
            <a:ext uri="{FF2B5EF4-FFF2-40B4-BE49-F238E27FC236}">
              <a16:creationId xmlns:a16="http://schemas.microsoft.com/office/drawing/2014/main" id="{3FD82049-8EDF-47C8-A5FA-2BB6FF966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710047</xdr:colOff>
      <xdr:row>346</xdr:row>
      <xdr:rowOff>1</xdr:rowOff>
    </xdr:from>
    <xdr:to>
      <xdr:col>23</xdr:col>
      <xdr:colOff>17319</xdr:colOff>
      <xdr:row>353</xdr:row>
      <xdr:rowOff>69274</xdr:rowOff>
    </xdr:to>
    <xdr:graphicFrame macro="">
      <xdr:nvGraphicFramePr>
        <xdr:cNvPr id="9" name="グラフ 8">
          <a:extLst>
            <a:ext uri="{FF2B5EF4-FFF2-40B4-BE49-F238E27FC236}">
              <a16:creationId xmlns:a16="http://schemas.microsoft.com/office/drawing/2014/main" id="{DAC296F0-7123-4443-92A1-EEF999CDE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263236</xdr:colOff>
      <xdr:row>363</xdr:row>
      <xdr:rowOff>533400</xdr:rowOff>
    </xdr:from>
    <xdr:to>
      <xdr:col>19</xdr:col>
      <xdr:colOff>529935</xdr:colOff>
      <xdr:row>375</xdr:row>
      <xdr:rowOff>38100</xdr:rowOff>
    </xdr:to>
    <xdr:graphicFrame macro="">
      <xdr:nvGraphicFramePr>
        <xdr:cNvPr id="10" name="グラフ 9">
          <a:extLst>
            <a:ext uri="{FF2B5EF4-FFF2-40B4-BE49-F238E27FC236}">
              <a16:creationId xmlns:a16="http://schemas.microsoft.com/office/drawing/2014/main" id="{238E893C-FEB3-4A27-BE30-4BC88A56B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127000</xdr:colOff>
      <xdr:row>173</xdr:row>
      <xdr:rowOff>0</xdr:rowOff>
    </xdr:from>
    <xdr:to>
      <xdr:col>59</xdr:col>
      <xdr:colOff>1211500</xdr:colOff>
      <xdr:row>239</xdr:row>
      <xdr:rowOff>342900</xdr:rowOff>
    </xdr:to>
    <xdr:graphicFrame macro="">
      <xdr:nvGraphicFramePr>
        <xdr:cNvPr id="11" name="グラフ 10">
          <a:extLst>
            <a:ext uri="{FF2B5EF4-FFF2-40B4-BE49-F238E27FC236}">
              <a16:creationId xmlns:a16="http://schemas.microsoft.com/office/drawing/2014/main" id="{1DCC8BCB-FC8C-47AB-8D54-7ECEB571D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41276</xdr:colOff>
      <xdr:row>173</xdr:row>
      <xdr:rowOff>0</xdr:rowOff>
    </xdr:from>
    <xdr:to>
      <xdr:col>79</xdr:col>
      <xdr:colOff>249476</xdr:colOff>
      <xdr:row>239</xdr:row>
      <xdr:rowOff>342900</xdr:rowOff>
    </xdr:to>
    <xdr:graphicFrame macro="">
      <xdr:nvGraphicFramePr>
        <xdr:cNvPr id="12" name="グラフ 11">
          <a:extLst>
            <a:ext uri="{FF2B5EF4-FFF2-40B4-BE49-F238E27FC236}">
              <a16:creationId xmlns:a16="http://schemas.microsoft.com/office/drawing/2014/main" id="{D2AA7BB4-5418-4AD0-8760-38ADA80FE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50800</xdr:colOff>
      <xdr:row>269</xdr:row>
      <xdr:rowOff>76200</xdr:rowOff>
    </xdr:from>
    <xdr:to>
      <xdr:col>23</xdr:col>
      <xdr:colOff>601900</xdr:colOff>
      <xdr:row>336</xdr:row>
      <xdr:rowOff>38100</xdr:rowOff>
    </xdr:to>
    <xdr:graphicFrame macro="">
      <xdr:nvGraphicFramePr>
        <xdr:cNvPr id="13" name="グラフ 12">
          <a:extLst>
            <a:ext uri="{FF2B5EF4-FFF2-40B4-BE49-F238E27FC236}">
              <a16:creationId xmlns:a16="http://schemas.microsoft.com/office/drawing/2014/main" id="{399A2D08-FBBF-49AA-A5F2-99891ABDE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384176</xdr:colOff>
      <xdr:row>269</xdr:row>
      <xdr:rowOff>76200</xdr:rowOff>
    </xdr:from>
    <xdr:to>
      <xdr:col>44</xdr:col>
      <xdr:colOff>439976</xdr:colOff>
      <xdr:row>336</xdr:row>
      <xdr:rowOff>38100</xdr:rowOff>
    </xdr:to>
    <xdr:graphicFrame macro="">
      <xdr:nvGraphicFramePr>
        <xdr:cNvPr id="14" name="グラフ 13">
          <a:extLst>
            <a:ext uri="{FF2B5EF4-FFF2-40B4-BE49-F238E27FC236}">
              <a16:creationId xmlns:a16="http://schemas.microsoft.com/office/drawing/2014/main" id="{34CF7569-4A92-46D7-A21B-E6AFDEC3D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279400</xdr:colOff>
      <xdr:row>269</xdr:row>
      <xdr:rowOff>76200</xdr:rowOff>
    </xdr:from>
    <xdr:to>
      <xdr:col>59</xdr:col>
      <xdr:colOff>1363900</xdr:colOff>
      <xdr:row>336</xdr:row>
      <xdr:rowOff>38100</xdr:rowOff>
    </xdr:to>
    <xdr:graphicFrame macro="">
      <xdr:nvGraphicFramePr>
        <xdr:cNvPr id="15" name="グラフ 14">
          <a:extLst>
            <a:ext uri="{FF2B5EF4-FFF2-40B4-BE49-F238E27FC236}">
              <a16:creationId xmlns:a16="http://schemas.microsoft.com/office/drawing/2014/main" id="{FE38E792-1956-4D9A-A9C5-4B88EAE69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63</xdr:col>
      <xdr:colOff>574676</xdr:colOff>
      <xdr:row>269</xdr:row>
      <xdr:rowOff>76200</xdr:rowOff>
    </xdr:from>
    <xdr:to>
      <xdr:col>78</xdr:col>
      <xdr:colOff>668576</xdr:colOff>
      <xdr:row>336</xdr:row>
      <xdr:rowOff>38100</xdr:rowOff>
    </xdr:to>
    <xdr:graphicFrame macro="">
      <xdr:nvGraphicFramePr>
        <xdr:cNvPr id="16" name="グラフ 15">
          <a:extLst>
            <a:ext uri="{FF2B5EF4-FFF2-40B4-BE49-F238E27FC236}">
              <a16:creationId xmlns:a16="http://schemas.microsoft.com/office/drawing/2014/main" id="{8F9C0CF3-F02C-4069-9320-51D76FF68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266700</xdr:colOff>
      <xdr:row>34</xdr:row>
      <xdr:rowOff>3967</xdr:rowOff>
    </xdr:from>
    <xdr:to>
      <xdr:col>44</xdr:col>
      <xdr:colOff>111600</xdr:colOff>
      <xdr:row>46</xdr:row>
      <xdr:rowOff>327967</xdr:rowOff>
    </xdr:to>
    <xdr:graphicFrame macro="">
      <xdr:nvGraphicFramePr>
        <xdr:cNvPr id="17" name="グラフ 16">
          <a:extLst>
            <a:ext uri="{FF2B5EF4-FFF2-40B4-BE49-F238E27FC236}">
              <a16:creationId xmlns:a16="http://schemas.microsoft.com/office/drawing/2014/main" id="{438F2C7A-CEED-4B1F-99C8-BBB8A88AE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266700</xdr:colOff>
      <xdr:row>47</xdr:row>
      <xdr:rowOff>360360</xdr:rowOff>
    </xdr:from>
    <xdr:to>
      <xdr:col>44</xdr:col>
      <xdr:colOff>111600</xdr:colOff>
      <xdr:row>60</xdr:row>
      <xdr:rowOff>303360</xdr:rowOff>
    </xdr:to>
    <xdr:graphicFrame macro="">
      <xdr:nvGraphicFramePr>
        <xdr:cNvPr id="18" name="グラフ 17">
          <a:extLst>
            <a:ext uri="{FF2B5EF4-FFF2-40B4-BE49-F238E27FC236}">
              <a16:creationId xmlns:a16="http://schemas.microsoft.com/office/drawing/2014/main" id="{FC92339F-F901-4F24-8C69-561FFB571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266700</xdr:colOff>
      <xdr:row>20</xdr:row>
      <xdr:rowOff>9524</xdr:rowOff>
    </xdr:from>
    <xdr:to>
      <xdr:col>44</xdr:col>
      <xdr:colOff>111600</xdr:colOff>
      <xdr:row>32</xdr:row>
      <xdr:rowOff>333524</xdr:rowOff>
    </xdr:to>
    <xdr:graphicFrame macro="">
      <xdr:nvGraphicFramePr>
        <xdr:cNvPr id="19" name="グラフ 18">
          <a:extLst>
            <a:ext uri="{FF2B5EF4-FFF2-40B4-BE49-F238E27FC236}">
              <a16:creationId xmlns:a16="http://schemas.microsoft.com/office/drawing/2014/main" id="{88928B6C-6B16-46C5-AF6A-846177839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266700</xdr:colOff>
      <xdr:row>61</xdr:row>
      <xdr:rowOff>359567</xdr:rowOff>
    </xdr:from>
    <xdr:to>
      <xdr:col>44</xdr:col>
      <xdr:colOff>111600</xdr:colOff>
      <xdr:row>74</xdr:row>
      <xdr:rowOff>302567</xdr:rowOff>
    </xdr:to>
    <xdr:graphicFrame macro="">
      <xdr:nvGraphicFramePr>
        <xdr:cNvPr id="20" name="グラフ 19">
          <a:extLst>
            <a:ext uri="{FF2B5EF4-FFF2-40B4-BE49-F238E27FC236}">
              <a16:creationId xmlns:a16="http://schemas.microsoft.com/office/drawing/2014/main" id="{8B6D191D-B487-437E-B3EF-4721CD19B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304800</xdr:colOff>
      <xdr:row>76</xdr:row>
      <xdr:rowOff>-2</xdr:rowOff>
    </xdr:from>
    <xdr:to>
      <xdr:col>78</xdr:col>
      <xdr:colOff>73500</xdr:colOff>
      <xdr:row>88</xdr:row>
      <xdr:rowOff>323998</xdr:rowOff>
    </xdr:to>
    <xdr:graphicFrame macro="">
      <xdr:nvGraphicFramePr>
        <xdr:cNvPr id="21" name="グラフ 20">
          <a:extLst>
            <a:ext uri="{FF2B5EF4-FFF2-40B4-BE49-F238E27FC236}">
              <a16:creationId xmlns:a16="http://schemas.microsoft.com/office/drawing/2014/main" id="{C89E8ACA-45CF-402B-ADF4-278823F5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304800</xdr:colOff>
      <xdr:row>33</xdr:row>
      <xdr:rowOff>361155</xdr:rowOff>
    </xdr:from>
    <xdr:to>
      <xdr:col>78</xdr:col>
      <xdr:colOff>73500</xdr:colOff>
      <xdr:row>46</xdr:row>
      <xdr:rowOff>304155</xdr:rowOff>
    </xdr:to>
    <xdr:graphicFrame macro="">
      <xdr:nvGraphicFramePr>
        <xdr:cNvPr id="22" name="グラフ 21">
          <a:extLst>
            <a:ext uri="{FF2B5EF4-FFF2-40B4-BE49-F238E27FC236}">
              <a16:creationId xmlns:a16="http://schemas.microsoft.com/office/drawing/2014/main" id="{C30B8282-54FC-4E6B-B45C-16656D1C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49</xdr:col>
      <xdr:colOff>304800</xdr:colOff>
      <xdr:row>47</xdr:row>
      <xdr:rowOff>360360</xdr:rowOff>
    </xdr:from>
    <xdr:to>
      <xdr:col>78</xdr:col>
      <xdr:colOff>73500</xdr:colOff>
      <xdr:row>60</xdr:row>
      <xdr:rowOff>303360</xdr:rowOff>
    </xdr:to>
    <xdr:graphicFrame macro="">
      <xdr:nvGraphicFramePr>
        <xdr:cNvPr id="23" name="グラフ 22">
          <a:extLst>
            <a:ext uri="{FF2B5EF4-FFF2-40B4-BE49-F238E27FC236}">
              <a16:creationId xmlns:a16="http://schemas.microsoft.com/office/drawing/2014/main" id="{E203D365-47EA-4915-B645-212A87CC3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304800</xdr:colOff>
      <xdr:row>20</xdr:row>
      <xdr:rowOff>9524</xdr:rowOff>
    </xdr:from>
    <xdr:to>
      <xdr:col>78</xdr:col>
      <xdr:colOff>73500</xdr:colOff>
      <xdr:row>32</xdr:row>
      <xdr:rowOff>333524</xdr:rowOff>
    </xdr:to>
    <xdr:graphicFrame macro="">
      <xdr:nvGraphicFramePr>
        <xdr:cNvPr id="24" name="グラフ 23">
          <a:extLst>
            <a:ext uri="{FF2B5EF4-FFF2-40B4-BE49-F238E27FC236}">
              <a16:creationId xmlns:a16="http://schemas.microsoft.com/office/drawing/2014/main" id="{DB9C6685-885B-428C-98A6-2763D71C1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304800</xdr:colOff>
      <xdr:row>61</xdr:row>
      <xdr:rowOff>359567</xdr:rowOff>
    </xdr:from>
    <xdr:to>
      <xdr:col>78</xdr:col>
      <xdr:colOff>73500</xdr:colOff>
      <xdr:row>74</xdr:row>
      <xdr:rowOff>302567</xdr:rowOff>
    </xdr:to>
    <xdr:graphicFrame macro="">
      <xdr:nvGraphicFramePr>
        <xdr:cNvPr id="25" name="グラフ 24">
          <a:extLst>
            <a:ext uri="{FF2B5EF4-FFF2-40B4-BE49-F238E27FC236}">
              <a16:creationId xmlns:a16="http://schemas.microsoft.com/office/drawing/2014/main" id="{30059540-1091-47AC-A094-BE051887B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46</xdr:col>
      <xdr:colOff>228601</xdr:colOff>
      <xdr:row>100</xdr:row>
      <xdr:rowOff>571499</xdr:rowOff>
    </xdr:from>
    <xdr:to>
      <xdr:col>79</xdr:col>
      <xdr:colOff>76378</xdr:colOff>
      <xdr:row>103</xdr:row>
      <xdr:rowOff>254367</xdr:rowOff>
    </xdr:to>
    <xdr:grpSp>
      <xdr:nvGrpSpPr>
        <xdr:cNvPr id="26" name="グループ化 25">
          <a:extLst>
            <a:ext uri="{FF2B5EF4-FFF2-40B4-BE49-F238E27FC236}">
              <a16:creationId xmlns:a16="http://schemas.microsoft.com/office/drawing/2014/main" id="{937B1F34-E194-48E4-A490-1BC74E770D75}"/>
            </a:ext>
          </a:extLst>
        </xdr:cNvPr>
        <xdr:cNvGrpSpPr/>
      </xdr:nvGrpSpPr>
      <xdr:grpSpPr>
        <a:xfrm>
          <a:off x="30403801" y="39776399"/>
          <a:ext cx="24574677" cy="1625968"/>
          <a:chOff x="30403801" y="38366699"/>
          <a:chExt cx="24231777" cy="1625968"/>
        </a:xfrm>
      </xdr:grpSpPr>
      <xdr:sp macro="" textlink="">
        <xdr:nvSpPr>
          <xdr:cNvPr id="27" name="四角形: 角を丸くする 26">
            <a:extLst>
              <a:ext uri="{FF2B5EF4-FFF2-40B4-BE49-F238E27FC236}">
                <a16:creationId xmlns:a16="http://schemas.microsoft.com/office/drawing/2014/main" id="{05EC0752-1FE5-4282-AA42-E25D74EAAB12}"/>
              </a:ext>
            </a:extLst>
          </xdr:cNvPr>
          <xdr:cNvSpPr/>
        </xdr:nvSpPr>
        <xdr:spPr bwMode="gray">
          <a:xfrm>
            <a:off x="36201332" y="38366699"/>
            <a:ext cx="18434246"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28" name="四角形: 角を丸くする 27">
            <a:extLst>
              <a:ext uri="{FF2B5EF4-FFF2-40B4-BE49-F238E27FC236}">
                <a16:creationId xmlns:a16="http://schemas.microsoft.com/office/drawing/2014/main" id="{73023685-5FCE-4D91-AB83-47F385ACFEC8}"/>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6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46</xdr:col>
      <xdr:colOff>229844</xdr:colOff>
      <xdr:row>130</xdr:row>
      <xdr:rowOff>322599</xdr:rowOff>
    </xdr:from>
    <xdr:to>
      <xdr:col>79</xdr:col>
      <xdr:colOff>77837</xdr:colOff>
      <xdr:row>138</xdr:row>
      <xdr:rowOff>0</xdr:rowOff>
    </xdr:to>
    <xdr:grpSp>
      <xdr:nvGrpSpPr>
        <xdr:cNvPr id="29" name="グループ化 28">
          <a:extLst>
            <a:ext uri="{FF2B5EF4-FFF2-40B4-BE49-F238E27FC236}">
              <a16:creationId xmlns:a16="http://schemas.microsoft.com/office/drawing/2014/main" id="{CDA504A6-45F1-43A5-8D47-97ECEE970942}"/>
            </a:ext>
          </a:extLst>
        </xdr:cNvPr>
        <xdr:cNvGrpSpPr/>
      </xdr:nvGrpSpPr>
      <xdr:grpSpPr>
        <a:xfrm>
          <a:off x="30405044" y="58958499"/>
          <a:ext cx="24574893" cy="4859001"/>
          <a:chOff x="30405044" y="55872399"/>
          <a:chExt cx="24231993" cy="4859001"/>
        </a:xfrm>
      </xdr:grpSpPr>
      <xdr:sp macro="" textlink="">
        <xdr:nvSpPr>
          <xdr:cNvPr id="30" name="四角形: 角を丸くする 29">
            <a:extLst>
              <a:ext uri="{FF2B5EF4-FFF2-40B4-BE49-F238E27FC236}">
                <a16:creationId xmlns:a16="http://schemas.microsoft.com/office/drawing/2014/main" id="{36F81149-B79D-4C17-A432-7DE866211FB5}"/>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31" name="正方形/長方形 30">
            <a:extLst>
              <a:ext uri="{FF2B5EF4-FFF2-40B4-BE49-F238E27FC236}">
                <a16:creationId xmlns:a16="http://schemas.microsoft.com/office/drawing/2014/main" id="{B8CE4B2C-8CEB-48C1-92D4-84E86E57DFDE}"/>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32" name="テキスト ボックス 97">
            <a:extLst>
              <a:ext uri="{FF2B5EF4-FFF2-40B4-BE49-F238E27FC236}">
                <a16:creationId xmlns:a16="http://schemas.microsoft.com/office/drawing/2014/main" id="{3189A3BE-B50F-4257-9AE7-C82EA5AB2D99}"/>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33" name="四角形: 角を丸くする 32">
            <a:extLst>
              <a:ext uri="{FF2B5EF4-FFF2-40B4-BE49-F238E27FC236}">
                <a16:creationId xmlns:a16="http://schemas.microsoft.com/office/drawing/2014/main" id="{2B6C61A7-09E1-478B-A005-AA99B59A6A06}"/>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46</xdr:col>
      <xdr:colOff>238543</xdr:colOff>
      <xdr:row>121</xdr:row>
      <xdr:rowOff>543630</xdr:rowOff>
    </xdr:from>
    <xdr:to>
      <xdr:col>81</xdr:col>
      <xdr:colOff>404812</xdr:colOff>
      <xdr:row>129</xdr:row>
      <xdr:rowOff>95249</xdr:rowOff>
    </xdr:to>
    <xdr:grpSp>
      <xdr:nvGrpSpPr>
        <xdr:cNvPr id="34" name="グループ化 33">
          <a:extLst>
            <a:ext uri="{FF2B5EF4-FFF2-40B4-BE49-F238E27FC236}">
              <a16:creationId xmlns:a16="http://schemas.microsoft.com/office/drawing/2014/main" id="{EDE4FFA7-97F3-4F46-A0AE-6D2FFBEA548A}"/>
            </a:ext>
          </a:extLst>
        </xdr:cNvPr>
        <xdr:cNvGrpSpPr/>
      </xdr:nvGrpSpPr>
      <xdr:grpSpPr>
        <a:xfrm>
          <a:off x="30413743" y="53350230"/>
          <a:ext cx="25883769" cy="4733219"/>
          <a:chOff x="30413743" y="50723874"/>
          <a:chExt cx="25523493" cy="4736778"/>
        </a:xfrm>
      </xdr:grpSpPr>
      <xdr:sp macro="" textlink="">
        <xdr:nvSpPr>
          <xdr:cNvPr id="35" name="四角形: 角を丸くする 34">
            <a:extLst>
              <a:ext uri="{FF2B5EF4-FFF2-40B4-BE49-F238E27FC236}">
                <a16:creationId xmlns:a16="http://schemas.microsoft.com/office/drawing/2014/main" id="{02F50C46-C211-4CB4-BCDB-4F6731660747}"/>
              </a:ext>
            </a:extLst>
          </xdr:cNvPr>
          <xdr:cNvSpPr/>
        </xdr:nvSpPr>
        <xdr:spPr bwMode="gray">
          <a:xfrm>
            <a:off x="35742754" y="54650330"/>
            <a:ext cx="20194482" cy="810322"/>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36" name="正方形/長方形 35">
            <a:extLst>
              <a:ext uri="{FF2B5EF4-FFF2-40B4-BE49-F238E27FC236}">
                <a16:creationId xmlns:a16="http://schemas.microsoft.com/office/drawing/2014/main" id="{E1A6E505-D67D-4B61-AA22-C4DF3C95646A}"/>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37" name="テキスト ボックス 96">
            <a:extLst>
              <a:ext uri="{FF2B5EF4-FFF2-40B4-BE49-F238E27FC236}">
                <a16:creationId xmlns:a16="http://schemas.microsoft.com/office/drawing/2014/main" id="{84329321-461B-4E20-A3E5-5C0DE61690D4}"/>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38" name="四角形: 角を丸くする 37">
            <a:extLst>
              <a:ext uri="{FF2B5EF4-FFF2-40B4-BE49-F238E27FC236}">
                <a16:creationId xmlns:a16="http://schemas.microsoft.com/office/drawing/2014/main" id="{4DF9CDE7-C2D9-49D7-BAF5-2C4F29780B15}"/>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46</xdr:col>
      <xdr:colOff>238543</xdr:colOff>
      <xdr:row>113</xdr:row>
      <xdr:rowOff>125930</xdr:rowOff>
    </xdr:from>
    <xdr:to>
      <xdr:col>79</xdr:col>
      <xdr:colOff>114300</xdr:colOff>
      <xdr:row>120</xdr:row>
      <xdr:rowOff>433102</xdr:rowOff>
    </xdr:to>
    <xdr:grpSp>
      <xdr:nvGrpSpPr>
        <xdr:cNvPr id="39" name="グループ化 38">
          <a:extLst>
            <a:ext uri="{FF2B5EF4-FFF2-40B4-BE49-F238E27FC236}">
              <a16:creationId xmlns:a16="http://schemas.microsoft.com/office/drawing/2014/main" id="{64E3C678-01BD-485B-9687-747A09477645}"/>
            </a:ext>
          </a:extLst>
        </xdr:cNvPr>
        <xdr:cNvGrpSpPr/>
      </xdr:nvGrpSpPr>
      <xdr:grpSpPr>
        <a:xfrm>
          <a:off x="30413743" y="47750930"/>
          <a:ext cx="24602657" cy="4841072"/>
          <a:chOff x="30413743" y="45575354"/>
          <a:chExt cx="24259757" cy="4841072"/>
        </a:xfrm>
      </xdr:grpSpPr>
      <xdr:sp macro="" textlink="">
        <xdr:nvSpPr>
          <xdr:cNvPr id="40" name="正方形/長方形 39">
            <a:extLst>
              <a:ext uri="{FF2B5EF4-FFF2-40B4-BE49-F238E27FC236}">
                <a16:creationId xmlns:a16="http://schemas.microsoft.com/office/drawing/2014/main" id="{1F3413F7-C382-44E3-9EAB-42FFB2E2BE6C}"/>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6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6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6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6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6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41" name="四角形: 角を丸くする 40">
            <a:extLst>
              <a:ext uri="{FF2B5EF4-FFF2-40B4-BE49-F238E27FC236}">
                <a16:creationId xmlns:a16="http://schemas.microsoft.com/office/drawing/2014/main" id="{102B5101-B4E0-4394-A0CA-8758DBB2C284}"/>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42" name="テキスト ボックス 95">
            <a:extLst>
              <a:ext uri="{FF2B5EF4-FFF2-40B4-BE49-F238E27FC236}">
                <a16:creationId xmlns:a16="http://schemas.microsoft.com/office/drawing/2014/main" id="{B33FED5F-6268-4F85-96FE-A63699E1D364}"/>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43" name="四角形: 角を丸くする 42">
            <a:extLst>
              <a:ext uri="{FF2B5EF4-FFF2-40B4-BE49-F238E27FC236}">
                <a16:creationId xmlns:a16="http://schemas.microsoft.com/office/drawing/2014/main" id="{C9F9739B-9F08-43F6-B88E-B60456BD92B3}"/>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46</xdr:col>
      <xdr:colOff>255233</xdr:colOff>
      <xdr:row>104</xdr:row>
      <xdr:rowOff>364896</xdr:rowOff>
    </xdr:from>
    <xdr:to>
      <xdr:col>79</xdr:col>
      <xdr:colOff>76378</xdr:colOff>
      <xdr:row>112</xdr:row>
      <xdr:rowOff>15401</xdr:rowOff>
    </xdr:to>
    <xdr:grpSp>
      <xdr:nvGrpSpPr>
        <xdr:cNvPr id="44" name="グループ化 43">
          <a:extLst>
            <a:ext uri="{FF2B5EF4-FFF2-40B4-BE49-F238E27FC236}">
              <a16:creationId xmlns:a16="http://schemas.microsoft.com/office/drawing/2014/main" id="{54B0D8E7-4724-4026-98FD-D0E907AD2837}"/>
            </a:ext>
          </a:extLst>
        </xdr:cNvPr>
        <xdr:cNvGrpSpPr/>
      </xdr:nvGrpSpPr>
      <xdr:grpSpPr>
        <a:xfrm>
          <a:off x="30430433" y="42160596"/>
          <a:ext cx="24548045" cy="4832105"/>
          <a:chOff x="30430433" y="40426834"/>
          <a:chExt cx="24205145" cy="4832105"/>
        </a:xfrm>
      </xdr:grpSpPr>
      <xdr:sp macro="" textlink="">
        <xdr:nvSpPr>
          <xdr:cNvPr id="45" name="正方形/長方形 44">
            <a:extLst>
              <a:ext uri="{FF2B5EF4-FFF2-40B4-BE49-F238E27FC236}">
                <a16:creationId xmlns:a16="http://schemas.microsoft.com/office/drawing/2014/main" id="{7590B6B1-8620-4790-9ACE-9E932BFA5824}"/>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46" name="四角形: 角を丸くする 45">
            <a:extLst>
              <a:ext uri="{FF2B5EF4-FFF2-40B4-BE49-F238E27FC236}">
                <a16:creationId xmlns:a16="http://schemas.microsoft.com/office/drawing/2014/main" id="{1E240B44-4E7A-4119-92DA-C5A921B29768}"/>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47" name="テキスト ボックス 94">
            <a:extLst>
              <a:ext uri="{FF2B5EF4-FFF2-40B4-BE49-F238E27FC236}">
                <a16:creationId xmlns:a16="http://schemas.microsoft.com/office/drawing/2014/main" id="{F8C73416-A668-4E2B-8412-AE2F4E40E5D8}"/>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48" name="四角形: 角を丸くする 47">
            <a:extLst>
              <a:ext uri="{FF2B5EF4-FFF2-40B4-BE49-F238E27FC236}">
                <a16:creationId xmlns:a16="http://schemas.microsoft.com/office/drawing/2014/main" id="{217747AD-C7AF-411B-83AF-1AB743A6813A}"/>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99</xdr:row>
      <xdr:rowOff>142874</xdr:rowOff>
    </xdr:from>
    <xdr:to>
      <xdr:col>42</xdr:col>
      <xdr:colOff>121228</xdr:colOff>
      <xdr:row>116</xdr:row>
      <xdr:rowOff>63500</xdr:rowOff>
    </xdr:to>
    <xdr:graphicFrame macro="">
      <xdr:nvGraphicFramePr>
        <xdr:cNvPr id="44" name="グラフ 43">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203200</xdr:colOff>
      <xdr:row>173</xdr:row>
      <xdr:rowOff>0</xdr:rowOff>
    </xdr:from>
    <xdr:to>
      <xdr:col>23</xdr:col>
      <xdr:colOff>30400</xdr:colOff>
      <xdr:row>239</xdr:row>
      <xdr:rowOff>343800</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269877</xdr:colOff>
      <xdr:row>173</xdr:row>
      <xdr:rowOff>0</xdr:rowOff>
    </xdr:from>
    <xdr:to>
      <xdr:col>44</xdr:col>
      <xdr:colOff>325677</xdr:colOff>
      <xdr:row>239</xdr:row>
      <xdr:rowOff>342900</xdr:rowOff>
    </xdr:to>
    <xdr:graphicFrame macro="">
      <xdr:nvGraphicFramePr>
        <xdr:cNvPr id="27" name="グラフ 26">
          <a:extLst>
            <a:ext uri="{FF2B5EF4-FFF2-40B4-BE49-F238E27FC236}">
              <a16:creationId xmlns:a16="http://schemas.microsoft.com/office/drawing/2014/main" id="{5705F241-4365-4AB0-AC7E-EADEC5D03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345</xdr:row>
      <xdr:rowOff>114300</xdr:rowOff>
    </xdr:from>
    <xdr:to>
      <xdr:col>42</xdr:col>
      <xdr:colOff>609600</xdr:colOff>
      <xdr:row>373</xdr:row>
      <xdr:rowOff>266700</xdr:rowOff>
    </xdr:to>
    <xdr:graphicFrame macro="">
      <xdr:nvGraphicFramePr>
        <xdr:cNvPr id="31" name="グラフ 30">
          <a:extLst>
            <a:ext uri="{FF2B5EF4-FFF2-40B4-BE49-F238E27FC236}">
              <a16:creationId xmlns:a16="http://schemas.microsoft.com/office/drawing/2014/main" id="{1EDF72B1-CED3-49B1-B9DB-E0B7BEDDB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375</xdr:row>
      <xdr:rowOff>190500</xdr:rowOff>
    </xdr:from>
    <xdr:to>
      <xdr:col>42</xdr:col>
      <xdr:colOff>609600</xdr:colOff>
      <xdr:row>383</xdr:row>
      <xdr:rowOff>381000</xdr:rowOff>
    </xdr:to>
    <xdr:graphicFrame macro="">
      <xdr:nvGraphicFramePr>
        <xdr:cNvPr id="34" name="グラフ 33">
          <a:extLst>
            <a:ext uri="{FF2B5EF4-FFF2-40B4-BE49-F238E27FC236}">
              <a16:creationId xmlns:a16="http://schemas.microsoft.com/office/drawing/2014/main" id="{38FB673B-A876-4FBB-ACB0-8FD5B1FA1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17320</xdr:colOff>
      <xdr:row>346</xdr:row>
      <xdr:rowOff>1</xdr:rowOff>
    </xdr:from>
    <xdr:to>
      <xdr:col>15</xdr:col>
      <xdr:colOff>484910</xdr:colOff>
      <xdr:row>353</xdr:row>
      <xdr:rowOff>69274</xdr:rowOff>
    </xdr:to>
    <xdr:graphicFrame macro="">
      <xdr:nvGraphicFramePr>
        <xdr:cNvPr id="37" name="グラフ 36">
          <a:extLst>
            <a:ext uri="{FF2B5EF4-FFF2-40B4-BE49-F238E27FC236}">
              <a16:creationId xmlns:a16="http://schemas.microsoft.com/office/drawing/2014/main" id="{AFF6AC9F-0693-4B8A-9FCC-252363901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710047</xdr:colOff>
      <xdr:row>346</xdr:row>
      <xdr:rowOff>1</xdr:rowOff>
    </xdr:from>
    <xdr:to>
      <xdr:col>23</xdr:col>
      <xdr:colOff>17319</xdr:colOff>
      <xdr:row>353</xdr:row>
      <xdr:rowOff>69274</xdr:rowOff>
    </xdr:to>
    <xdr:graphicFrame macro="">
      <xdr:nvGraphicFramePr>
        <xdr:cNvPr id="42" name="グラフ 41">
          <a:extLst>
            <a:ext uri="{FF2B5EF4-FFF2-40B4-BE49-F238E27FC236}">
              <a16:creationId xmlns:a16="http://schemas.microsoft.com/office/drawing/2014/main" id="{3D54778C-76A6-4C1D-B16D-32033B6A2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263236</xdr:colOff>
      <xdr:row>363</xdr:row>
      <xdr:rowOff>533400</xdr:rowOff>
    </xdr:from>
    <xdr:to>
      <xdr:col>19</xdr:col>
      <xdr:colOff>529935</xdr:colOff>
      <xdr:row>375</xdr:row>
      <xdr:rowOff>38100</xdr:rowOff>
    </xdr:to>
    <xdr:graphicFrame macro="">
      <xdr:nvGraphicFramePr>
        <xdr:cNvPr id="45" name="グラフ 44">
          <a:extLst>
            <a:ext uri="{FF2B5EF4-FFF2-40B4-BE49-F238E27FC236}">
              <a16:creationId xmlns:a16="http://schemas.microsoft.com/office/drawing/2014/main" id="{F7020901-71F3-4896-A58F-58320AC91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127000</xdr:colOff>
      <xdr:row>173</xdr:row>
      <xdr:rowOff>0</xdr:rowOff>
    </xdr:from>
    <xdr:to>
      <xdr:col>59</xdr:col>
      <xdr:colOff>1211500</xdr:colOff>
      <xdr:row>239</xdr:row>
      <xdr:rowOff>342900</xdr:rowOff>
    </xdr:to>
    <xdr:graphicFrame macro="">
      <xdr:nvGraphicFramePr>
        <xdr:cNvPr id="55" name="グラフ 54">
          <a:extLst>
            <a:ext uri="{FF2B5EF4-FFF2-40B4-BE49-F238E27FC236}">
              <a16:creationId xmlns:a16="http://schemas.microsoft.com/office/drawing/2014/main" id="{0FA86E43-7CE1-4EEA-AAD4-51506F653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41276</xdr:colOff>
      <xdr:row>173</xdr:row>
      <xdr:rowOff>0</xdr:rowOff>
    </xdr:from>
    <xdr:to>
      <xdr:col>79</xdr:col>
      <xdr:colOff>249476</xdr:colOff>
      <xdr:row>239</xdr:row>
      <xdr:rowOff>342900</xdr:rowOff>
    </xdr:to>
    <xdr:graphicFrame macro="">
      <xdr:nvGraphicFramePr>
        <xdr:cNvPr id="56" name="グラフ 55">
          <a:extLst>
            <a:ext uri="{FF2B5EF4-FFF2-40B4-BE49-F238E27FC236}">
              <a16:creationId xmlns:a16="http://schemas.microsoft.com/office/drawing/2014/main" id="{EA6B4546-E113-4DA4-9DBF-E23BE73A4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50800</xdr:colOff>
      <xdr:row>269</xdr:row>
      <xdr:rowOff>76200</xdr:rowOff>
    </xdr:from>
    <xdr:to>
      <xdr:col>23</xdr:col>
      <xdr:colOff>601900</xdr:colOff>
      <xdr:row>336</xdr:row>
      <xdr:rowOff>38100</xdr:rowOff>
    </xdr:to>
    <xdr:graphicFrame macro="">
      <xdr:nvGraphicFramePr>
        <xdr:cNvPr id="63" name="グラフ 62">
          <a:extLst>
            <a:ext uri="{FF2B5EF4-FFF2-40B4-BE49-F238E27FC236}">
              <a16:creationId xmlns:a16="http://schemas.microsoft.com/office/drawing/2014/main" id="{3699DE6B-C02C-4986-909B-D0928D02A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384176</xdr:colOff>
      <xdr:row>269</xdr:row>
      <xdr:rowOff>76200</xdr:rowOff>
    </xdr:from>
    <xdr:to>
      <xdr:col>44</xdr:col>
      <xdr:colOff>439976</xdr:colOff>
      <xdr:row>336</xdr:row>
      <xdr:rowOff>38100</xdr:rowOff>
    </xdr:to>
    <xdr:graphicFrame macro="">
      <xdr:nvGraphicFramePr>
        <xdr:cNvPr id="65" name="グラフ 64">
          <a:extLst>
            <a:ext uri="{FF2B5EF4-FFF2-40B4-BE49-F238E27FC236}">
              <a16:creationId xmlns:a16="http://schemas.microsoft.com/office/drawing/2014/main" id="{19FBC449-2FE5-4DB3-9EA2-FD88906B5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279400</xdr:colOff>
      <xdr:row>269</xdr:row>
      <xdr:rowOff>76200</xdr:rowOff>
    </xdr:from>
    <xdr:to>
      <xdr:col>59</xdr:col>
      <xdr:colOff>1363900</xdr:colOff>
      <xdr:row>336</xdr:row>
      <xdr:rowOff>38100</xdr:rowOff>
    </xdr:to>
    <xdr:graphicFrame macro="">
      <xdr:nvGraphicFramePr>
        <xdr:cNvPr id="75" name="グラフ 74">
          <a:extLst>
            <a:ext uri="{FF2B5EF4-FFF2-40B4-BE49-F238E27FC236}">
              <a16:creationId xmlns:a16="http://schemas.microsoft.com/office/drawing/2014/main" id="{AC09C693-589C-420D-93D2-6C3FB37F5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63</xdr:col>
      <xdr:colOff>574676</xdr:colOff>
      <xdr:row>269</xdr:row>
      <xdr:rowOff>76200</xdr:rowOff>
    </xdr:from>
    <xdr:to>
      <xdr:col>78</xdr:col>
      <xdr:colOff>668576</xdr:colOff>
      <xdr:row>336</xdr:row>
      <xdr:rowOff>38100</xdr:rowOff>
    </xdr:to>
    <xdr:graphicFrame macro="">
      <xdr:nvGraphicFramePr>
        <xdr:cNvPr id="76" name="グラフ 75">
          <a:extLst>
            <a:ext uri="{FF2B5EF4-FFF2-40B4-BE49-F238E27FC236}">
              <a16:creationId xmlns:a16="http://schemas.microsoft.com/office/drawing/2014/main" id="{1E09E330-1872-45EA-9AB1-ECB5A0761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266700</xdr:colOff>
      <xdr:row>34</xdr:row>
      <xdr:rowOff>3967</xdr:rowOff>
    </xdr:from>
    <xdr:to>
      <xdr:col>44</xdr:col>
      <xdr:colOff>111600</xdr:colOff>
      <xdr:row>46</xdr:row>
      <xdr:rowOff>327967</xdr:rowOff>
    </xdr:to>
    <xdr:graphicFrame macro="">
      <xdr:nvGraphicFramePr>
        <xdr:cNvPr id="74" name="グラフ 73">
          <a:extLst>
            <a:ext uri="{FF2B5EF4-FFF2-40B4-BE49-F238E27FC236}">
              <a16:creationId xmlns:a16="http://schemas.microsoft.com/office/drawing/2014/main" id="{10307520-3BA0-4866-886F-719C01B1D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266700</xdr:colOff>
      <xdr:row>47</xdr:row>
      <xdr:rowOff>360360</xdr:rowOff>
    </xdr:from>
    <xdr:to>
      <xdr:col>44</xdr:col>
      <xdr:colOff>111600</xdr:colOff>
      <xdr:row>60</xdr:row>
      <xdr:rowOff>303360</xdr:rowOff>
    </xdr:to>
    <xdr:graphicFrame macro="">
      <xdr:nvGraphicFramePr>
        <xdr:cNvPr id="77" name="グラフ 76">
          <a:extLst>
            <a:ext uri="{FF2B5EF4-FFF2-40B4-BE49-F238E27FC236}">
              <a16:creationId xmlns:a16="http://schemas.microsoft.com/office/drawing/2014/main" id="{739077A7-5C0E-4504-BFDE-2817DD36B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266700</xdr:colOff>
      <xdr:row>20</xdr:row>
      <xdr:rowOff>9524</xdr:rowOff>
    </xdr:from>
    <xdr:to>
      <xdr:col>44</xdr:col>
      <xdr:colOff>111600</xdr:colOff>
      <xdr:row>32</xdr:row>
      <xdr:rowOff>333524</xdr:rowOff>
    </xdr:to>
    <xdr:graphicFrame macro="">
      <xdr:nvGraphicFramePr>
        <xdr:cNvPr id="78" name="グラフ 77">
          <a:extLst>
            <a:ext uri="{FF2B5EF4-FFF2-40B4-BE49-F238E27FC236}">
              <a16:creationId xmlns:a16="http://schemas.microsoft.com/office/drawing/2014/main" id="{D9389E47-F029-4A83-BE1C-BE30A90F6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266700</xdr:colOff>
      <xdr:row>61</xdr:row>
      <xdr:rowOff>359567</xdr:rowOff>
    </xdr:from>
    <xdr:to>
      <xdr:col>44</xdr:col>
      <xdr:colOff>111600</xdr:colOff>
      <xdr:row>74</xdr:row>
      <xdr:rowOff>302567</xdr:rowOff>
    </xdr:to>
    <xdr:graphicFrame macro="">
      <xdr:nvGraphicFramePr>
        <xdr:cNvPr id="79" name="グラフ 78">
          <a:extLst>
            <a:ext uri="{FF2B5EF4-FFF2-40B4-BE49-F238E27FC236}">
              <a16:creationId xmlns:a16="http://schemas.microsoft.com/office/drawing/2014/main" id="{5202E9EC-2352-4B05-B10C-FBA4147FD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49</xdr:col>
      <xdr:colOff>304800</xdr:colOff>
      <xdr:row>76</xdr:row>
      <xdr:rowOff>-2</xdr:rowOff>
    </xdr:from>
    <xdr:to>
      <xdr:col>78</xdr:col>
      <xdr:colOff>73500</xdr:colOff>
      <xdr:row>88</xdr:row>
      <xdr:rowOff>323998</xdr:rowOff>
    </xdr:to>
    <xdr:graphicFrame macro="">
      <xdr:nvGraphicFramePr>
        <xdr:cNvPr id="49" name="グラフ 48">
          <a:extLst>
            <a:ext uri="{FF2B5EF4-FFF2-40B4-BE49-F238E27FC236}">
              <a16:creationId xmlns:a16="http://schemas.microsoft.com/office/drawing/2014/main" id="{32BA88CB-2527-42C1-9229-C8130A70E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49</xdr:col>
      <xdr:colOff>304800</xdr:colOff>
      <xdr:row>33</xdr:row>
      <xdr:rowOff>361155</xdr:rowOff>
    </xdr:from>
    <xdr:to>
      <xdr:col>78</xdr:col>
      <xdr:colOff>73500</xdr:colOff>
      <xdr:row>46</xdr:row>
      <xdr:rowOff>304155</xdr:rowOff>
    </xdr:to>
    <xdr:graphicFrame macro="">
      <xdr:nvGraphicFramePr>
        <xdr:cNvPr id="54" name="グラフ 53">
          <a:extLst>
            <a:ext uri="{FF2B5EF4-FFF2-40B4-BE49-F238E27FC236}">
              <a16:creationId xmlns:a16="http://schemas.microsoft.com/office/drawing/2014/main" id="{63EE3478-09C7-425A-93B9-4977B5B74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49</xdr:col>
      <xdr:colOff>304800</xdr:colOff>
      <xdr:row>47</xdr:row>
      <xdr:rowOff>360360</xdr:rowOff>
    </xdr:from>
    <xdr:to>
      <xdr:col>78</xdr:col>
      <xdr:colOff>73500</xdr:colOff>
      <xdr:row>60</xdr:row>
      <xdr:rowOff>303360</xdr:rowOff>
    </xdr:to>
    <xdr:graphicFrame macro="">
      <xdr:nvGraphicFramePr>
        <xdr:cNvPr id="57" name="グラフ 56">
          <a:extLst>
            <a:ext uri="{FF2B5EF4-FFF2-40B4-BE49-F238E27FC236}">
              <a16:creationId xmlns:a16="http://schemas.microsoft.com/office/drawing/2014/main" id="{B2F5803E-A40E-4E38-84EE-A288C2F56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304800</xdr:colOff>
      <xdr:row>20</xdr:row>
      <xdr:rowOff>9524</xdr:rowOff>
    </xdr:from>
    <xdr:to>
      <xdr:col>78</xdr:col>
      <xdr:colOff>73500</xdr:colOff>
      <xdr:row>32</xdr:row>
      <xdr:rowOff>333524</xdr:rowOff>
    </xdr:to>
    <xdr:graphicFrame macro="">
      <xdr:nvGraphicFramePr>
        <xdr:cNvPr id="58" name="グラフ 57">
          <a:extLst>
            <a:ext uri="{FF2B5EF4-FFF2-40B4-BE49-F238E27FC236}">
              <a16:creationId xmlns:a16="http://schemas.microsoft.com/office/drawing/2014/main" id="{84BCC381-8895-4651-AEBD-1B83814F0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304800</xdr:colOff>
      <xdr:row>61</xdr:row>
      <xdr:rowOff>359567</xdr:rowOff>
    </xdr:from>
    <xdr:to>
      <xdr:col>78</xdr:col>
      <xdr:colOff>73500</xdr:colOff>
      <xdr:row>74</xdr:row>
      <xdr:rowOff>302567</xdr:rowOff>
    </xdr:to>
    <xdr:graphicFrame macro="">
      <xdr:nvGraphicFramePr>
        <xdr:cNvPr id="60" name="グラフ 59">
          <a:extLst>
            <a:ext uri="{FF2B5EF4-FFF2-40B4-BE49-F238E27FC236}">
              <a16:creationId xmlns:a16="http://schemas.microsoft.com/office/drawing/2014/main" id="{47447935-EFAC-47FC-B657-2EB833E2E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46</xdr:col>
      <xdr:colOff>285750</xdr:colOff>
      <xdr:row>101</xdr:row>
      <xdr:rowOff>0</xdr:rowOff>
    </xdr:from>
    <xdr:to>
      <xdr:col>79</xdr:col>
      <xdr:colOff>133527</xdr:colOff>
      <xdr:row>103</xdr:row>
      <xdr:rowOff>349618</xdr:rowOff>
    </xdr:to>
    <xdr:grpSp>
      <xdr:nvGrpSpPr>
        <xdr:cNvPr id="98" name="グループ化 97">
          <a:extLst>
            <a:ext uri="{FF2B5EF4-FFF2-40B4-BE49-F238E27FC236}">
              <a16:creationId xmlns:a16="http://schemas.microsoft.com/office/drawing/2014/main" id="{E5BF4700-02B7-4EDE-BE02-30917D982B52}"/>
            </a:ext>
          </a:extLst>
        </xdr:cNvPr>
        <xdr:cNvGrpSpPr/>
      </xdr:nvGrpSpPr>
      <xdr:grpSpPr>
        <a:xfrm>
          <a:off x="30460950" y="39738300"/>
          <a:ext cx="24574677" cy="1645018"/>
          <a:chOff x="30403801" y="38366699"/>
          <a:chExt cx="24231777" cy="1625968"/>
        </a:xfrm>
      </xdr:grpSpPr>
      <xdr:sp macro="" textlink="">
        <xdr:nvSpPr>
          <xdr:cNvPr id="99" name="四角形: 角を丸くする 98">
            <a:extLst>
              <a:ext uri="{FF2B5EF4-FFF2-40B4-BE49-F238E27FC236}">
                <a16:creationId xmlns:a16="http://schemas.microsoft.com/office/drawing/2014/main" id="{4E69E517-BB52-4EAD-87B4-DA1DF0307A2C}"/>
              </a:ext>
            </a:extLst>
          </xdr:cNvPr>
          <xdr:cNvSpPr/>
        </xdr:nvSpPr>
        <xdr:spPr bwMode="gray">
          <a:xfrm>
            <a:off x="36201332" y="38366699"/>
            <a:ext cx="18434246"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100" name="四角形: 角を丸くする 99">
            <a:extLst>
              <a:ext uri="{FF2B5EF4-FFF2-40B4-BE49-F238E27FC236}">
                <a16:creationId xmlns:a16="http://schemas.microsoft.com/office/drawing/2014/main" id="{AEA16023-2E69-43DE-AD68-4D199F203EBE}"/>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6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6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46</xdr:col>
      <xdr:colOff>286993</xdr:colOff>
      <xdr:row>130</xdr:row>
      <xdr:rowOff>417850</xdr:rowOff>
    </xdr:from>
    <xdr:to>
      <xdr:col>79</xdr:col>
      <xdr:colOff>134986</xdr:colOff>
      <xdr:row>138</xdr:row>
      <xdr:rowOff>95251</xdr:rowOff>
    </xdr:to>
    <xdr:grpSp>
      <xdr:nvGrpSpPr>
        <xdr:cNvPr id="101" name="グループ化 100">
          <a:extLst>
            <a:ext uri="{FF2B5EF4-FFF2-40B4-BE49-F238E27FC236}">
              <a16:creationId xmlns:a16="http://schemas.microsoft.com/office/drawing/2014/main" id="{FD554E34-CADF-450B-95E1-142BF4E951A3}"/>
            </a:ext>
          </a:extLst>
        </xdr:cNvPr>
        <xdr:cNvGrpSpPr/>
      </xdr:nvGrpSpPr>
      <xdr:grpSpPr>
        <a:xfrm>
          <a:off x="30462193" y="58939450"/>
          <a:ext cx="24574893" cy="4859001"/>
          <a:chOff x="30405044" y="55872399"/>
          <a:chExt cx="24231993" cy="4859001"/>
        </a:xfrm>
      </xdr:grpSpPr>
      <xdr:sp macro="" textlink="">
        <xdr:nvSpPr>
          <xdr:cNvPr id="102" name="四角形: 角を丸くする 101">
            <a:extLst>
              <a:ext uri="{FF2B5EF4-FFF2-40B4-BE49-F238E27FC236}">
                <a16:creationId xmlns:a16="http://schemas.microsoft.com/office/drawing/2014/main" id="{9DC4F14E-17A3-4354-ABFF-EF7EDD2F0786}"/>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103" name="正方形/長方形 102">
            <a:extLst>
              <a:ext uri="{FF2B5EF4-FFF2-40B4-BE49-F238E27FC236}">
                <a16:creationId xmlns:a16="http://schemas.microsoft.com/office/drawing/2014/main" id="{F7FF61DA-7068-4DEB-BC46-E327C4C37734}"/>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104" name="テキスト ボックス 97">
            <a:extLst>
              <a:ext uri="{FF2B5EF4-FFF2-40B4-BE49-F238E27FC236}">
                <a16:creationId xmlns:a16="http://schemas.microsoft.com/office/drawing/2014/main" id="{24AC3ADF-2D1F-4113-BCFB-95C98CBD3F2F}"/>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05" name="四角形: 角を丸くする 104">
            <a:extLst>
              <a:ext uri="{FF2B5EF4-FFF2-40B4-BE49-F238E27FC236}">
                <a16:creationId xmlns:a16="http://schemas.microsoft.com/office/drawing/2014/main" id="{E5FC05A6-9E7D-4063-BC34-F3C4942F65A5}"/>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46</xdr:col>
      <xdr:colOff>295692</xdr:colOff>
      <xdr:row>121</xdr:row>
      <xdr:rowOff>638881</xdr:rowOff>
    </xdr:from>
    <xdr:to>
      <xdr:col>81</xdr:col>
      <xdr:colOff>461961</xdr:colOff>
      <xdr:row>129</xdr:row>
      <xdr:rowOff>190500</xdr:rowOff>
    </xdr:to>
    <xdr:grpSp>
      <xdr:nvGrpSpPr>
        <xdr:cNvPr id="106" name="グループ化 105">
          <a:extLst>
            <a:ext uri="{FF2B5EF4-FFF2-40B4-BE49-F238E27FC236}">
              <a16:creationId xmlns:a16="http://schemas.microsoft.com/office/drawing/2014/main" id="{8F95C3FC-96E3-49CD-BD3A-ABB4672748C0}"/>
            </a:ext>
          </a:extLst>
        </xdr:cNvPr>
        <xdr:cNvGrpSpPr/>
      </xdr:nvGrpSpPr>
      <xdr:grpSpPr>
        <a:xfrm>
          <a:off x="30470892" y="53331181"/>
          <a:ext cx="25883769" cy="4733219"/>
          <a:chOff x="30413743" y="50723874"/>
          <a:chExt cx="25523493" cy="4736778"/>
        </a:xfrm>
      </xdr:grpSpPr>
      <xdr:sp macro="" textlink="">
        <xdr:nvSpPr>
          <xdr:cNvPr id="107" name="四角形: 角を丸くする 106">
            <a:extLst>
              <a:ext uri="{FF2B5EF4-FFF2-40B4-BE49-F238E27FC236}">
                <a16:creationId xmlns:a16="http://schemas.microsoft.com/office/drawing/2014/main" id="{E57ADE2A-FFCE-4FFA-9C30-15B5A6A2CED9}"/>
              </a:ext>
            </a:extLst>
          </xdr:cNvPr>
          <xdr:cNvSpPr/>
        </xdr:nvSpPr>
        <xdr:spPr bwMode="gray">
          <a:xfrm>
            <a:off x="35742754" y="54650330"/>
            <a:ext cx="20194482" cy="810322"/>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108" name="正方形/長方形 107">
            <a:extLst>
              <a:ext uri="{FF2B5EF4-FFF2-40B4-BE49-F238E27FC236}">
                <a16:creationId xmlns:a16="http://schemas.microsoft.com/office/drawing/2014/main" id="{86F1844A-7BAA-4030-BEE1-E4466A1987A1}"/>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109" name="テキスト ボックス 96">
            <a:extLst>
              <a:ext uri="{FF2B5EF4-FFF2-40B4-BE49-F238E27FC236}">
                <a16:creationId xmlns:a16="http://schemas.microsoft.com/office/drawing/2014/main" id="{349C8A5C-C447-4D92-BAF1-D7EEE93FF11E}"/>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10" name="四角形: 角を丸くする 109">
            <a:extLst>
              <a:ext uri="{FF2B5EF4-FFF2-40B4-BE49-F238E27FC236}">
                <a16:creationId xmlns:a16="http://schemas.microsoft.com/office/drawing/2014/main" id="{62C49376-5984-4E6D-9BC3-B59EEE832952}"/>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46</xdr:col>
      <xdr:colOff>295692</xdr:colOff>
      <xdr:row>113</xdr:row>
      <xdr:rowOff>221181</xdr:rowOff>
    </xdr:from>
    <xdr:to>
      <xdr:col>79</xdr:col>
      <xdr:colOff>171449</xdr:colOff>
      <xdr:row>120</xdr:row>
      <xdr:rowOff>528353</xdr:rowOff>
    </xdr:to>
    <xdr:grpSp>
      <xdr:nvGrpSpPr>
        <xdr:cNvPr id="111" name="グループ化 110">
          <a:extLst>
            <a:ext uri="{FF2B5EF4-FFF2-40B4-BE49-F238E27FC236}">
              <a16:creationId xmlns:a16="http://schemas.microsoft.com/office/drawing/2014/main" id="{24189CCC-9C1F-4949-AAE1-3D31DB03A596}"/>
            </a:ext>
          </a:extLst>
        </xdr:cNvPr>
        <xdr:cNvGrpSpPr/>
      </xdr:nvGrpSpPr>
      <xdr:grpSpPr>
        <a:xfrm>
          <a:off x="30470892" y="47731881"/>
          <a:ext cx="24602657" cy="4841072"/>
          <a:chOff x="30413743" y="45575354"/>
          <a:chExt cx="24259757" cy="4841072"/>
        </a:xfrm>
      </xdr:grpSpPr>
      <xdr:sp macro="" textlink="">
        <xdr:nvSpPr>
          <xdr:cNvPr id="112" name="正方形/長方形 111">
            <a:extLst>
              <a:ext uri="{FF2B5EF4-FFF2-40B4-BE49-F238E27FC236}">
                <a16:creationId xmlns:a16="http://schemas.microsoft.com/office/drawing/2014/main" id="{82DF9F81-92DA-46A5-B02C-86C902527F2B}"/>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6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6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6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6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6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113" name="四角形: 角を丸くする 112">
            <a:extLst>
              <a:ext uri="{FF2B5EF4-FFF2-40B4-BE49-F238E27FC236}">
                <a16:creationId xmlns:a16="http://schemas.microsoft.com/office/drawing/2014/main" id="{5592C576-E9F5-4E07-AA14-3CED2E565DD7}"/>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114" name="テキスト ボックス 95">
            <a:extLst>
              <a:ext uri="{FF2B5EF4-FFF2-40B4-BE49-F238E27FC236}">
                <a16:creationId xmlns:a16="http://schemas.microsoft.com/office/drawing/2014/main" id="{14FB20B5-0863-49E4-A60D-E22FB6FFD503}"/>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15" name="四角形: 角を丸くする 114">
            <a:extLst>
              <a:ext uri="{FF2B5EF4-FFF2-40B4-BE49-F238E27FC236}">
                <a16:creationId xmlns:a16="http://schemas.microsoft.com/office/drawing/2014/main" id="{58FF1ECF-99DA-4AC2-A1BC-CA42203F6153}"/>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46</xdr:col>
      <xdr:colOff>312382</xdr:colOff>
      <xdr:row>104</xdr:row>
      <xdr:rowOff>460147</xdr:rowOff>
    </xdr:from>
    <xdr:to>
      <xdr:col>79</xdr:col>
      <xdr:colOff>133527</xdr:colOff>
      <xdr:row>112</xdr:row>
      <xdr:rowOff>110652</xdr:rowOff>
    </xdr:to>
    <xdr:grpSp>
      <xdr:nvGrpSpPr>
        <xdr:cNvPr id="116" name="グループ化 115">
          <a:extLst>
            <a:ext uri="{FF2B5EF4-FFF2-40B4-BE49-F238E27FC236}">
              <a16:creationId xmlns:a16="http://schemas.microsoft.com/office/drawing/2014/main" id="{F06246AC-F1BD-44DF-8876-2F0EC3D41A06}"/>
            </a:ext>
          </a:extLst>
        </xdr:cNvPr>
        <xdr:cNvGrpSpPr/>
      </xdr:nvGrpSpPr>
      <xdr:grpSpPr>
        <a:xfrm>
          <a:off x="30487582" y="42141547"/>
          <a:ext cx="24548045" cy="4832105"/>
          <a:chOff x="30430433" y="40426834"/>
          <a:chExt cx="24205145" cy="4832105"/>
        </a:xfrm>
      </xdr:grpSpPr>
      <xdr:sp macro="" textlink="">
        <xdr:nvSpPr>
          <xdr:cNvPr id="117" name="正方形/長方形 116">
            <a:extLst>
              <a:ext uri="{FF2B5EF4-FFF2-40B4-BE49-F238E27FC236}">
                <a16:creationId xmlns:a16="http://schemas.microsoft.com/office/drawing/2014/main" id="{74F0F1E9-5D24-4D7B-B086-23560844F035}"/>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6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6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6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118" name="四角形: 角を丸くする 117">
            <a:extLst>
              <a:ext uri="{FF2B5EF4-FFF2-40B4-BE49-F238E27FC236}">
                <a16:creationId xmlns:a16="http://schemas.microsoft.com/office/drawing/2014/main" id="{990E1CA7-BEEC-4DBC-A6A0-948A0F522BFA}"/>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6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119" name="テキスト ボックス 94">
            <a:extLst>
              <a:ext uri="{FF2B5EF4-FFF2-40B4-BE49-F238E27FC236}">
                <a16:creationId xmlns:a16="http://schemas.microsoft.com/office/drawing/2014/main" id="{D13E5FE1-2666-4974-8DCB-6FB9D34A0F3A}"/>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32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120" name="四角形: 角を丸くする 119">
            <a:extLst>
              <a:ext uri="{FF2B5EF4-FFF2-40B4-BE49-F238E27FC236}">
                <a16:creationId xmlns:a16="http://schemas.microsoft.com/office/drawing/2014/main" id="{89DE770B-E8AD-46A7-9825-A92B026CBCD9}"/>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4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4"/>
  <sheetViews>
    <sheetView showGridLines="0" tabSelected="1" zoomScale="70" zoomScaleNormal="70" workbookViewId="0"/>
  </sheetViews>
  <sheetFormatPr defaultColWidth="8.875" defaultRowHeight="15.75" x14ac:dyDescent="0.15"/>
  <cols>
    <col min="1" max="1" width="1.625" style="2" customWidth="1"/>
    <col min="2" max="2" width="3.375" style="2" customWidth="1"/>
    <col min="3" max="3" width="39.875" style="4" customWidth="1"/>
    <col min="4" max="4" width="36.5" style="10" customWidth="1"/>
    <col min="5" max="5" width="24.625" style="12" customWidth="1"/>
    <col min="6" max="6" width="24.375" style="12" customWidth="1"/>
    <col min="7" max="9" width="24.375" style="3" customWidth="1"/>
    <col min="10" max="11" width="18.875" style="3" customWidth="1"/>
    <col min="12" max="20" width="18.875" style="2" customWidth="1"/>
    <col min="21" max="16384" width="8.875" style="2"/>
  </cols>
  <sheetData>
    <row r="1" spans="1:18" ht="42" customHeight="1" x14ac:dyDescent="0.15">
      <c r="A1" s="13"/>
      <c r="B1" s="5"/>
      <c r="C1" s="7" t="s">
        <v>493</v>
      </c>
      <c r="D1" s="9"/>
      <c r="E1" s="11"/>
      <c r="F1" s="11"/>
      <c r="G1" s="6"/>
      <c r="H1" s="6"/>
      <c r="I1" s="6"/>
      <c r="J1" s="6"/>
      <c r="K1" s="6"/>
      <c r="L1" s="5"/>
      <c r="M1" s="5"/>
      <c r="N1" s="5"/>
      <c r="O1" s="5"/>
      <c r="P1" s="5"/>
      <c r="R1" s="673"/>
    </row>
    <row r="2" spans="1:18" ht="16.5" thickBot="1" x14ac:dyDescent="0.2">
      <c r="A2" s="22"/>
      <c r="B2" s="22"/>
      <c r="C2" s="24"/>
      <c r="D2" s="25"/>
      <c r="E2" s="26"/>
      <c r="F2" s="26"/>
      <c r="G2" s="63"/>
      <c r="H2" s="27"/>
      <c r="I2" s="27"/>
      <c r="J2" s="98"/>
      <c r="K2" s="98"/>
      <c r="L2" s="22"/>
      <c r="M2" s="22"/>
      <c r="N2" s="22"/>
      <c r="O2" s="22"/>
      <c r="P2" s="22"/>
      <c r="R2" s="80"/>
    </row>
    <row r="3" spans="1:18" ht="16.5" thickBot="1" x14ac:dyDescent="0.2">
      <c r="A3" s="22"/>
      <c r="B3" s="22"/>
      <c r="C3" s="24"/>
      <c r="D3" s="25"/>
      <c r="E3" s="28"/>
      <c r="F3" s="159" t="s">
        <v>3</v>
      </c>
      <c r="G3" s="63"/>
      <c r="H3" s="27"/>
      <c r="I3" s="27"/>
      <c r="J3" s="98"/>
      <c r="K3" s="98"/>
      <c r="L3" s="22"/>
      <c r="M3" s="22"/>
      <c r="N3" s="22"/>
      <c r="O3" s="22"/>
      <c r="P3" s="22"/>
      <c r="R3" s="80"/>
    </row>
    <row r="4" spans="1:18" x14ac:dyDescent="0.15">
      <c r="A4" s="22"/>
      <c r="B4" s="22"/>
      <c r="C4" s="24"/>
      <c r="D4" s="25"/>
      <c r="E4" s="26"/>
      <c r="F4" s="26"/>
      <c r="G4" s="63"/>
      <c r="H4" s="27"/>
      <c r="I4" s="27"/>
      <c r="J4" s="98"/>
      <c r="K4" s="98"/>
      <c r="L4" s="22"/>
      <c r="M4" s="22"/>
      <c r="N4" s="22"/>
      <c r="O4" s="22"/>
      <c r="P4" s="22"/>
      <c r="R4" s="80"/>
    </row>
    <row r="5" spans="1:18" ht="28.35" customHeight="1" x14ac:dyDescent="0.15">
      <c r="A5" s="22"/>
      <c r="B5" s="45">
        <v>1</v>
      </c>
      <c r="C5" s="47" t="s">
        <v>9</v>
      </c>
      <c r="D5" s="41"/>
      <c r="E5" s="43"/>
      <c r="F5" s="43"/>
      <c r="G5" s="44"/>
      <c r="H5" s="44"/>
      <c r="I5" s="44"/>
      <c r="J5" s="44"/>
      <c r="K5" s="44"/>
      <c r="L5" s="42"/>
      <c r="M5" s="42"/>
      <c r="N5" s="42"/>
      <c r="O5" s="42"/>
      <c r="P5" s="42"/>
      <c r="R5" s="674"/>
    </row>
    <row r="6" spans="1:18" s="15" customFormat="1" ht="31.35" customHeight="1" thickBot="1" x14ac:dyDescent="0.2">
      <c r="A6" s="29"/>
      <c r="B6" s="31" t="s">
        <v>52</v>
      </c>
      <c r="C6" s="31" t="s">
        <v>469</v>
      </c>
      <c r="D6" s="32"/>
      <c r="E6" s="32"/>
      <c r="F6" s="160"/>
      <c r="G6" s="35"/>
      <c r="H6" s="33"/>
      <c r="I6" s="33"/>
      <c r="J6" s="127"/>
      <c r="K6" s="127"/>
      <c r="L6" s="29"/>
      <c r="M6" s="29"/>
      <c r="N6" s="29"/>
      <c r="O6" s="29"/>
      <c r="P6" s="29"/>
      <c r="R6" s="675"/>
    </row>
    <row r="7" spans="1:18" s="15" customFormat="1" ht="31.35" customHeight="1" x14ac:dyDescent="0.15">
      <c r="A7" s="29"/>
      <c r="B7" s="30"/>
      <c r="C7" s="758" t="s">
        <v>331</v>
      </c>
      <c r="D7" s="138">
        <v>44881</v>
      </c>
      <c r="E7" s="116" t="s">
        <v>42</v>
      </c>
      <c r="F7" s="161"/>
      <c r="G7" s="55"/>
      <c r="H7" s="33"/>
      <c r="I7" s="33"/>
      <c r="J7" s="127"/>
      <c r="K7" s="127"/>
      <c r="L7" s="29"/>
      <c r="M7" s="29"/>
      <c r="N7" s="29"/>
      <c r="O7" s="29"/>
      <c r="P7" s="29"/>
      <c r="R7" s="675"/>
    </row>
    <row r="8" spans="1:18" s="15" customFormat="1" ht="31.35" customHeight="1" x14ac:dyDescent="0.15">
      <c r="A8" s="29"/>
      <c r="B8" s="30"/>
      <c r="C8" s="759"/>
      <c r="D8" s="141" t="s">
        <v>67</v>
      </c>
      <c r="E8" s="116" t="s">
        <v>43</v>
      </c>
      <c r="F8" s="161"/>
      <c r="G8" s="36"/>
      <c r="H8" s="33"/>
      <c r="I8" s="33"/>
      <c r="J8" s="127"/>
      <c r="K8" s="127"/>
      <c r="L8" s="29"/>
      <c r="M8" s="29"/>
      <c r="N8" s="29"/>
      <c r="O8" s="29"/>
      <c r="P8" s="29"/>
      <c r="R8" s="675"/>
    </row>
    <row r="9" spans="1:18" s="15" customFormat="1" ht="31.35" customHeight="1" thickBot="1" x14ac:dyDescent="0.2">
      <c r="A9" s="29"/>
      <c r="B9" s="30"/>
      <c r="C9" s="759"/>
      <c r="D9" s="142" t="s">
        <v>330</v>
      </c>
      <c r="E9" s="116" t="s">
        <v>41</v>
      </c>
      <c r="F9" s="161"/>
      <c r="G9" s="36"/>
      <c r="H9" s="33"/>
      <c r="I9" s="33"/>
      <c r="J9" s="127"/>
      <c r="K9" s="127"/>
      <c r="L9" s="29"/>
      <c r="M9" s="29"/>
      <c r="N9" s="29"/>
      <c r="O9" s="29"/>
      <c r="P9" s="29"/>
      <c r="R9" s="675"/>
    </row>
    <row r="10" spans="1:18" s="15" customFormat="1" ht="31.35" customHeight="1" thickBot="1" x14ac:dyDescent="0.2">
      <c r="A10" s="29"/>
      <c r="B10" s="40"/>
      <c r="C10" s="337" t="s">
        <v>309</v>
      </c>
      <c r="D10" s="129" t="s">
        <v>66</v>
      </c>
      <c r="E10" s="331" t="s">
        <v>40</v>
      </c>
      <c r="F10" s="161"/>
      <c r="G10" s="36"/>
      <c r="H10" s="33"/>
      <c r="I10" s="33"/>
      <c r="J10" s="127"/>
      <c r="K10" s="127"/>
      <c r="L10" s="29"/>
      <c r="M10" s="29"/>
      <c r="N10" s="29"/>
      <c r="O10" s="29"/>
      <c r="P10" s="29"/>
      <c r="R10" s="675"/>
    </row>
    <row r="11" spans="1:18" ht="31.7" customHeight="1" thickBot="1" x14ac:dyDescent="0.2">
      <c r="A11" s="22"/>
      <c r="B11" s="22"/>
      <c r="C11" s="95" t="s">
        <v>310</v>
      </c>
      <c r="D11" s="130" t="s">
        <v>65</v>
      </c>
      <c r="E11" s="116"/>
      <c r="F11" s="161"/>
      <c r="G11" s="23"/>
      <c r="H11" s="27"/>
      <c r="I11" s="27"/>
      <c r="J11" s="98"/>
      <c r="K11" s="98"/>
      <c r="L11" s="22"/>
      <c r="M11" s="22"/>
      <c r="N11" s="22"/>
      <c r="O11" s="22"/>
      <c r="P11" s="22"/>
      <c r="R11" s="80"/>
    </row>
    <row r="12" spans="1:18" ht="31.7" customHeight="1" thickBot="1" x14ac:dyDescent="0.2">
      <c r="A12" s="57"/>
      <c r="B12" s="57"/>
      <c r="C12" s="95" t="s">
        <v>311</v>
      </c>
      <c r="D12" s="130" t="s">
        <v>342</v>
      </c>
      <c r="E12" s="116" t="s">
        <v>317</v>
      </c>
      <c r="F12" s="161"/>
      <c r="G12" s="23"/>
      <c r="H12" s="63"/>
      <c r="I12" s="63"/>
      <c r="J12" s="98"/>
      <c r="K12" s="98"/>
      <c r="L12" s="57"/>
      <c r="M12" s="57"/>
      <c r="N12" s="57"/>
      <c r="O12" s="57"/>
      <c r="P12" s="57"/>
      <c r="R12" s="80"/>
    </row>
    <row r="13" spans="1:18" ht="31.7" customHeight="1" thickBot="1" x14ac:dyDescent="0.2">
      <c r="A13" s="328"/>
      <c r="B13" s="328"/>
      <c r="C13" s="332" t="s">
        <v>312</v>
      </c>
      <c r="D13" s="333">
        <v>0.5</v>
      </c>
      <c r="E13" s="116"/>
      <c r="F13" s="161"/>
      <c r="G13" s="23"/>
      <c r="H13" s="98"/>
      <c r="I13" s="98"/>
      <c r="J13" s="98"/>
      <c r="K13" s="98"/>
      <c r="L13" s="328"/>
      <c r="M13" s="328"/>
      <c r="N13" s="328"/>
      <c r="O13" s="328"/>
      <c r="P13" s="328"/>
      <c r="R13" s="80"/>
    </row>
    <row r="14" spans="1:18" ht="31.7" customHeight="1" thickBot="1" x14ac:dyDescent="0.2">
      <c r="A14" s="328"/>
      <c r="B14" s="328"/>
      <c r="C14" s="143" t="s">
        <v>313</v>
      </c>
      <c r="D14" s="334">
        <v>0.625</v>
      </c>
      <c r="E14" s="116"/>
      <c r="F14" s="161"/>
      <c r="G14" s="23"/>
      <c r="H14" s="98"/>
      <c r="I14" s="98"/>
      <c r="J14" s="98"/>
      <c r="K14" s="98"/>
      <c r="L14" s="328"/>
      <c r="M14" s="328"/>
      <c r="N14" s="328"/>
      <c r="O14" s="328"/>
      <c r="P14" s="328"/>
      <c r="R14" s="80"/>
    </row>
    <row r="15" spans="1:18" ht="31.7" customHeight="1" x14ac:dyDescent="0.15">
      <c r="A15" s="128"/>
      <c r="B15" s="128"/>
      <c r="C15" s="143" t="s">
        <v>44</v>
      </c>
      <c r="D15" s="131" t="s">
        <v>68</v>
      </c>
      <c r="E15" s="116" t="s">
        <v>58</v>
      </c>
      <c r="F15" s="161"/>
      <c r="G15" s="23"/>
      <c r="H15" s="98"/>
      <c r="I15" s="98"/>
      <c r="J15" s="98"/>
      <c r="K15" s="98"/>
      <c r="L15" s="128"/>
      <c r="M15" s="128"/>
      <c r="N15" s="128"/>
      <c r="O15" s="128"/>
      <c r="P15" s="128"/>
      <c r="R15" s="80"/>
    </row>
    <row r="16" spans="1:18" ht="31.5" customHeight="1" thickBot="1" x14ac:dyDescent="0.2">
      <c r="A16" s="57"/>
      <c r="B16" s="57"/>
      <c r="C16" s="95" t="s">
        <v>45</v>
      </c>
      <c r="D16" s="132" t="s">
        <v>68</v>
      </c>
      <c r="E16" s="116" t="s">
        <v>58</v>
      </c>
      <c r="F16" s="161"/>
      <c r="G16" s="23"/>
      <c r="H16" s="63"/>
      <c r="I16" s="63"/>
      <c r="J16" s="98"/>
      <c r="K16" s="98"/>
      <c r="L16" s="57"/>
      <c r="M16" s="57"/>
      <c r="N16" s="57"/>
      <c r="O16" s="57"/>
      <c r="P16" s="57"/>
      <c r="R16" s="80"/>
    </row>
    <row r="17" spans="1:18" ht="31.5" customHeight="1" x14ac:dyDescent="0.15">
      <c r="A17" s="57"/>
      <c r="B17" s="57"/>
      <c r="C17" s="95" t="s">
        <v>46</v>
      </c>
      <c r="D17" s="144">
        <v>18</v>
      </c>
      <c r="E17" s="116"/>
      <c r="F17" s="161"/>
      <c r="G17" s="23"/>
      <c r="H17" s="63"/>
      <c r="I17" s="63"/>
      <c r="J17" s="98"/>
      <c r="K17" s="98"/>
      <c r="L17" s="57"/>
      <c r="M17" s="57"/>
      <c r="N17" s="57"/>
      <c r="O17" s="57"/>
      <c r="P17" s="57"/>
      <c r="R17" s="80"/>
    </row>
    <row r="18" spans="1:18" ht="31.5" customHeight="1" thickBot="1" x14ac:dyDescent="0.2">
      <c r="A18" s="128"/>
      <c r="B18" s="128"/>
      <c r="C18" s="95" t="s">
        <v>47</v>
      </c>
      <c r="D18" s="145">
        <v>19</v>
      </c>
      <c r="E18" s="116"/>
      <c r="F18" s="161"/>
      <c r="G18" s="23"/>
      <c r="H18" s="98"/>
      <c r="I18" s="98"/>
      <c r="J18" s="98"/>
      <c r="K18" s="98"/>
      <c r="L18" s="128"/>
      <c r="M18" s="128"/>
      <c r="N18" s="128"/>
      <c r="O18" s="128"/>
      <c r="P18" s="128"/>
      <c r="R18" s="80"/>
    </row>
    <row r="19" spans="1:18" ht="31.5" customHeight="1" thickBot="1" x14ac:dyDescent="0.2">
      <c r="A19" s="328"/>
      <c r="B19" s="31" t="s">
        <v>53</v>
      </c>
      <c r="C19" s="31" t="s">
        <v>323</v>
      </c>
      <c r="D19" s="338"/>
      <c r="E19" s="116" t="s">
        <v>326</v>
      </c>
      <c r="F19" s="161"/>
      <c r="G19" s="23"/>
      <c r="H19" s="98"/>
      <c r="I19" s="98"/>
      <c r="J19" s="98"/>
      <c r="K19" s="98"/>
      <c r="L19" s="328"/>
      <c r="M19" s="328"/>
      <c r="N19" s="328"/>
      <c r="O19" s="328"/>
      <c r="P19" s="328"/>
      <c r="R19" s="80"/>
    </row>
    <row r="20" spans="1:18" ht="31.5" customHeight="1" thickBot="1" x14ac:dyDescent="0.2">
      <c r="A20" s="128"/>
      <c r="B20" s="128"/>
      <c r="C20" s="95" t="s">
        <v>314</v>
      </c>
      <c r="D20" s="335">
        <v>300</v>
      </c>
      <c r="E20" s="116"/>
      <c r="F20" s="161"/>
      <c r="G20" s="23"/>
      <c r="H20" s="98"/>
      <c r="I20" s="98"/>
      <c r="J20" s="98"/>
      <c r="K20" s="98"/>
      <c r="L20" s="128"/>
      <c r="M20" s="128"/>
      <c r="N20" s="128"/>
      <c r="O20" s="128"/>
      <c r="P20" s="128"/>
      <c r="R20" s="80"/>
    </row>
    <row r="21" spans="1:18" ht="31.5" customHeight="1" thickBot="1" x14ac:dyDescent="0.2">
      <c r="A21" s="328"/>
      <c r="B21" s="328"/>
      <c r="C21" s="95" t="s">
        <v>315</v>
      </c>
      <c r="D21" s="335">
        <v>300</v>
      </c>
      <c r="E21" s="116" t="s">
        <v>316</v>
      </c>
      <c r="F21" s="161"/>
      <c r="G21" s="23"/>
      <c r="H21" s="98"/>
      <c r="I21" s="98"/>
      <c r="J21" s="98"/>
      <c r="K21" s="98"/>
      <c r="L21" s="328"/>
      <c r="M21" s="328"/>
      <c r="N21" s="328"/>
      <c r="O21" s="328"/>
      <c r="P21" s="328"/>
      <c r="R21" s="80"/>
    </row>
    <row r="22" spans="1:18" ht="31.5" customHeight="1" thickBot="1" x14ac:dyDescent="0.2">
      <c r="A22" s="328"/>
      <c r="B22" s="31" t="s">
        <v>54</v>
      </c>
      <c r="C22" s="31" t="s">
        <v>324</v>
      </c>
      <c r="D22" s="338"/>
      <c r="E22" s="116" t="s">
        <v>326</v>
      </c>
      <c r="F22" s="161"/>
      <c r="G22" s="23"/>
      <c r="H22" s="98"/>
      <c r="I22" s="98"/>
      <c r="J22" s="98"/>
      <c r="K22" s="98"/>
      <c r="L22" s="328"/>
      <c r="M22" s="328"/>
      <c r="N22" s="328"/>
      <c r="O22" s="328"/>
      <c r="P22" s="328"/>
      <c r="R22" s="80"/>
    </row>
    <row r="23" spans="1:18" ht="31.5" customHeight="1" thickBot="1" x14ac:dyDescent="0.2">
      <c r="A23" s="128"/>
      <c r="B23" s="128"/>
      <c r="C23" s="95" t="s">
        <v>314</v>
      </c>
      <c r="D23" s="130">
        <v>300</v>
      </c>
      <c r="E23" s="116"/>
      <c r="F23" s="161"/>
      <c r="G23" s="23"/>
      <c r="H23" s="98"/>
      <c r="I23" s="98"/>
      <c r="J23" s="98"/>
      <c r="K23" s="98"/>
      <c r="L23" s="128"/>
      <c r="M23" s="128"/>
      <c r="N23" s="128"/>
      <c r="O23" s="128"/>
      <c r="P23" s="128"/>
      <c r="R23" s="80"/>
    </row>
    <row r="24" spans="1:18" ht="31.5" customHeight="1" x14ac:dyDescent="0.15">
      <c r="A24" s="128"/>
      <c r="B24" s="128"/>
      <c r="C24" s="95" t="s">
        <v>318</v>
      </c>
      <c r="D24" s="131">
        <v>300</v>
      </c>
      <c r="E24" s="116"/>
      <c r="F24" s="161"/>
      <c r="G24" s="23"/>
      <c r="H24" s="98"/>
      <c r="I24" s="98"/>
      <c r="J24" s="98"/>
      <c r="K24" s="98"/>
      <c r="L24" s="128"/>
      <c r="M24" s="128"/>
      <c r="N24" s="128"/>
      <c r="O24" s="128"/>
      <c r="P24" s="128"/>
      <c r="R24" s="80"/>
    </row>
    <row r="25" spans="1:18" ht="31.5" customHeight="1" thickBot="1" x14ac:dyDescent="0.2">
      <c r="A25" s="128"/>
      <c r="B25" s="128"/>
      <c r="C25" s="95" t="s">
        <v>319</v>
      </c>
      <c r="D25" s="132">
        <v>300</v>
      </c>
      <c r="E25" s="116"/>
      <c r="F25" s="161"/>
      <c r="G25" s="23"/>
      <c r="H25" s="98"/>
      <c r="I25" s="98"/>
      <c r="J25" s="98"/>
      <c r="K25" s="98"/>
      <c r="L25" s="128"/>
      <c r="M25" s="128"/>
      <c r="N25" s="128"/>
      <c r="O25" s="128"/>
      <c r="P25" s="128"/>
      <c r="R25" s="80"/>
    </row>
    <row r="26" spans="1:18" ht="31.5" customHeight="1" thickBot="1" x14ac:dyDescent="0.2">
      <c r="A26" s="328"/>
      <c r="B26" s="328"/>
      <c r="C26" s="95" t="s">
        <v>320</v>
      </c>
      <c r="D26" s="336">
        <v>2</v>
      </c>
      <c r="E26" s="116"/>
      <c r="F26" s="161"/>
      <c r="G26" s="23"/>
      <c r="H26" s="98"/>
      <c r="I26" s="98"/>
      <c r="J26" s="98"/>
      <c r="K26" s="98"/>
      <c r="L26" s="328"/>
      <c r="M26" s="328"/>
      <c r="N26" s="328"/>
      <c r="O26" s="328"/>
      <c r="P26" s="328"/>
      <c r="R26" s="80"/>
    </row>
    <row r="27" spans="1:18" ht="31.5" customHeight="1" thickBot="1" x14ac:dyDescent="0.2">
      <c r="A27" s="328"/>
      <c r="B27" s="31" t="s">
        <v>55</v>
      </c>
      <c r="C27" s="31" t="s">
        <v>484</v>
      </c>
      <c r="D27" s="328"/>
      <c r="E27" s="116" t="s">
        <v>326</v>
      </c>
      <c r="F27" s="161"/>
      <c r="G27" s="23"/>
      <c r="H27" s="98"/>
      <c r="I27" s="98"/>
      <c r="J27" s="98"/>
      <c r="K27" s="98"/>
      <c r="L27" s="328"/>
      <c r="M27" s="328"/>
      <c r="N27" s="328"/>
      <c r="O27" s="328"/>
      <c r="P27" s="328"/>
      <c r="R27" s="80"/>
    </row>
    <row r="28" spans="1:18" ht="31.5" customHeight="1" thickBot="1" x14ac:dyDescent="0.2">
      <c r="A28" s="328"/>
      <c r="B28" s="328"/>
      <c r="C28" s="95" t="s">
        <v>321</v>
      </c>
      <c r="D28" s="130">
        <v>300</v>
      </c>
      <c r="E28" s="116"/>
      <c r="F28" s="161"/>
      <c r="G28" s="23"/>
      <c r="H28" s="98"/>
      <c r="I28" s="98"/>
      <c r="J28" s="98"/>
      <c r="K28" s="98"/>
      <c r="L28" s="328"/>
      <c r="M28" s="328"/>
      <c r="N28" s="328"/>
      <c r="O28" s="328"/>
      <c r="P28" s="328"/>
      <c r="R28" s="80"/>
    </row>
    <row r="29" spans="1:18" ht="31.5" customHeight="1" thickBot="1" x14ac:dyDescent="0.2">
      <c r="A29" s="328"/>
      <c r="B29" s="328"/>
      <c r="C29" s="95" t="s">
        <v>322</v>
      </c>
      <c r="D29" s="130">
        <v>300</v>
      </c>
      <c r="E29" s="116"/>
      <c r="F29" s="161"/>
      <c r="G29" s="23"/>
      <c r="H29" s="98"/>
      <c r="I29" s="98"/>
      <c r="J29" s="98"/>
      <c r="K29" s="98"/>
      <c r="L29" s="328"/>
      <c r="M29" s="328"/>
      <c r="N29" s="328"/>
      <c r="O29" s="328"/>
      <c r="P29" s="328"/>
      <c r="R29" s="80"/>
    </row>
    <row r="30" spans="1:18" ht="31.5" customHeight="1" thickBot="1" x14ac:dyDescent="0.2">
      <c r="A30" s="328"/>
      <c r="B30" s="328"/>
      <c r="C30" s="95" t="s">
        <v>485</v>
      </c>
      <c r="D30" s="339">
        <v>2</v>
      </c>
      <c r="E30" s="116"/>
      <c r="F30" s="161"/>
      <c r="G30" s="23"/>
      <c r="H30" s="98"/>
      <c r="I30" s="98"/>
      <c r="J30" s="98"/>
      <c r="K30" s="98"/>
      <c r="L30" s="328"/>
      <c r="M30" s="328"/>
      <c r="N30" s="328"/>
      <c r="O30" s="328"/>
      <c r="P30" s="328"/>
      <c r="R30" s="80"/>
    </row>
    <row r="31" spans="1:18" ht="31.5" customHeight="1" thickBot="1" x14ac:dyDescent="0.2">
      <c r="A31" s="328"/>
      <c r="B31" s="328"/>
      <c r="C31" s="95" t="s">
        <v>486</v>
      </c>
      <c r="D31" s="340">
        <v>2</v>
      </c>
      <c r="E31" s="116"/>
      <c r="F31" s="161"/>
      <c r="G31" s="23"/>
      <c r="H31" s="98"/>
      <c r="I31" s="98"/>
      <c r="J31" s="98"/>
      <c r="K31" s="98"/>
      <c r="L31" s="328"/>
      <c r="M31" s="328"/>
      <c r="N31" s="328"/>
      <c r="O31" s="328"/>
      <c r="P31" s="328"/>
      <c r="R31" s="80"/>
    </row>
    <row r="32" spans="1:18" ht="31.5" customHeight="1" x14ac:dyDescent="0.15">
      <c r="A32" s="328"/>
      <c r="B32" s="328"/>
      <c r="C32" s="95" t="s">
        <v>487</v>
      </c>
      <c r="D32" s="341">
        <v>2</v>
      </c>
      <c r="E32" s="116"/>
      <c r="F32" s="161"/>
      <c r="G32" s="23"/>
      <c r="H32" s="98"/>
      <c r="I32" s="98"/>
      <c r="J32" s="98"/>
      <c r="K32" s="98"/>
      <c r="L32" s="328"/>
      <c r="M32" s="328"/>
      <c r="N32" s="328"/>
      <c r="O32" s="328"/>
      <c r="P32" s="328"/>
      <c r="R32" s="80"/>
    </row>
    <row r="33" spans="1:18" ht="31.5" customHeight="1" thickBot="1" x14ac:dyDescent="0.2">
      <c r="A33" s="328"/>
      <c r="B33" s="328"/>
      <c r="C33" s="95" t="s">
        <v>488</v>
      </c>
      <c r="D33" s="342">
        <v>2</v>
      </c>
      <c r="E33" s="116"/>
      <c r="F33" s="161"/>
      <c r="G33" s="23"/>
      <c r="H33" s="98"/>
      <c r="I33" s="98"/>
      <c r="J33" s="98"/>
      <c r="K33" s="98"/>
      <c r="L33" s="328"/>
      <c r="M33" s="328"/>
      <c r="N33" s="328"/>
      <c r="O33" s="328"/>
      <c r="P33" s="328"/>
      <c r="R33" s="80"/>
    </row>
    <row r="34" spans="1:18" ht="31.5" customHeight="1" thickBot="1" x14ac:dyDescent="0.2">
      <c r="A34" s="328"/>
      <c r="B34" s="31" t="s">
        <v>56</v>
      </c>
      <c r="C34" s="31" t="s">
        <v>489</v>
      </c>
      <c r="D34" s="338"/>
      <c r="E34" s="116" t="s">
        <v>325</v>
      </c>
      <c r="F34" s="161"/>
      <c r="G34" s="23"/>
      <c r="H34" s="98"/>
      <c r="I34" s="98"/>
      <c r="J34" s="98"/>
      <c r="K34" s="98"/>
      <c r="L34" s="328"/>
      <c r="M34" s="328"/>
      <c r="N34" s="328"/>
      <c r="O34" s="328"/>
      <c r="P34" s="328"/>
      <c r="R34" s="80"/>
    </row>
    <row r="35" spans="1:18" ht="31.5" customHeight="1" x14ac:dyDescent="0.15">
      <c r="A35" s="128"/>
      <c r="B35" s="128"/>
      <c r="C35" s="95" t="s">
        <v>258</v>
      </c>
      <c r="D35" s="354">
        <v>1</v>
      </c>
      <c r="E35" s="116"/>
      <c r="F35" s="161"/>
      <c r="G35" s="23"/>
      <c r="H35" s="98"/>
      <c r="I35" s="98"/>
      <c r="J35" s="98"/>
      <c r="K35" s="98"/>
      <c r="L35" s="128"/>
      <c r="M35" s="128"/>
      <c r="N35" s="128"/>
      <c r="O35" s="128"/>
      <c r="P35" s="128"/>
      <c r="R35" s="80"/>
    </row>
    <row r="36" spans="1:18" ht="31.5" customHeight="1" thickBot="1" x14ac:dyDescent="0.2">
      <c r="A36" s="128"/>
      <c r="B36" s="128"/>
      <c r="C36" s="95" t="s">
        <v>257</v>
      </c>
      <c r="D36" s="355">
        <v>1</v>
      </c>
      <c r="E36" s="116"/>
      <c r="F36" s="161"/>
      <c r="G36" s="23"/>
      <c r="H36" s="98"/>
      <c r="I36" s="98"/>
      <c r="J36" s="98"/>
      <c r="K36" s="98"/>
      <c r="L36" s="128"/>
      <c r="M36" s="128"/>
      <c r="N36" s="128"/>
      <c r="O36" s="128"/>
      <c r="P36" s="128"/>
      <c r="R36" s="80"/>
    </row>
    <row r="37" spans="1:18" ht="119.1" customHeight="1" thickBot="1" x14ac:dyDescent="0.2">
      <c r="A37" s="57"/>
      <c r="B37" s="57"/>
      <c r="C37" s="95" t="s">
        <v>33</v>
      </c>
      <c r="D37" s="140" t="s">
        <v>483</v>
      </c>
      <c r="E37" s="116" t="s">
        <v>59</v>
      </c>
      <c r="F37" s="161"/>
      <c r="G37" s="23"/>
      <c r="H37" s="63"/>
      <c r="I37" s="63"/>
      <c r="J37" s="98"/>
      <c r="K37" s="98"/>
      <c r="L37" s="57"/>
      <c r="M37" s="57"/>
      <c r="N37" s="57"/>
      <c r="O37" s="57"/>
      <c r="P37" s="57"/>
      <c r="R37" s="80"/>
    </row>
    <row r="38" spans="1:18" ht="31.5" customHeight="1" thickBot="1" x14ac:dyDescent="0.2">
      <c r="A38" s="57"/>
      <c r="B38" s="325" t="s">
        <v>273</v>
      </c>
      <c r="C38" s="31" t="s">
        <v>470</v>
      </c>
      <c r="D38" s="146"/>
      <c r="E38" s="116"/>
      <c r="F38" s="161"/>
      <c r="G38" s="23"/>
      <c r="H38" s="63"/>
      <c r="I38" s="63"/>
      <c r="J38" s="98"/>
      <c r="K38" s="98"/>
      <c r="L38" s="57"/>
      <c r="M38" s="57"/>
      <c r="N38" s="57"/>
      <c r="O38" s="57"/>
      <c r="P38" s="57"/>
      <c r="R38" s="80"/>
    </row>
    <row r="39" spans="1:18" ht="31.5" customHeight="1" thickBot="1" x14ac:dyDescent="0.2">
      <c r="A39" s="57"/>
      <c r="B39" s="57"/>
      <c r="C39" s="95" t="s">
        <v>34</v>
      </c>
      <c r="D39" s="139">
        <v>4</v>
      </c>
      <c r="E39" s="116" t="s">
        <v>103</v>
      </c>
      <c r="F39" s="161"/>
      <c r="G39" s="23"/>
      <c r="H39" s="63"/>
      <c r="I39" s="63"/>
      <c r="J39" s="98"/>
      <c r="K39" s="98"/>
      <c r="L39" s="57"/>
      <c r="M39" s="57"/>
      <c r="N39" s="57"/>
      <c r="O39" s="57"/>
      <c r="P39" s="57"/>
      <c r="R39" s="80"/>
    </row>
    <row r="40" spans="1:18" ht="119.1" customHeight="1" thickBot="1" x14ac:dyDescent="0.2">
      <c r="A40" s="57"/>
      <c r="B40" s="57"/>
      <c r="C40" s="95" t="s">
        <v>50</v>
      </c>
      <c r="D40" s="140" t="s">
        <v>137</v>
      </c>
      <c r="E40" s="116" t="s">
        <v>51</v>
      </c>
      <c r="F40" s="161"/>
      <c r="G40" s="23"/>
      <c r="H40" s="63"/>
      <c r="I40" s="63"/>
      <c r="J40" s="98"/>
      <c r="K40" s="98"/>
      <c r="L40" s="57"/>
      <c r="M40" s="57"/>
      <c r="N40" s="57"/>
      <c r="O40" s="57"/>
      <c r="P40" s="57"/>
      <c r="R40" s="80"/>
    </row>
    <row r="41" spans="1:18" ht="14.1" customHeight="1" x14ac:dyDescent="0.15">
      <c r="A41" s="128"/>
      <c r="B41" s="128"/>
      <c r="C41" s="146"/>
      <c r="D41" s="146"/>
      <c r="E41" s="116"/>
      <c r="F41" s="161"/>
      <c r="G41" s="161"/>
      <c r="H41" s="161"/>
      <c r="I41" s="98"/>
      <c r="J41" s="98"/>
      <c r="K41" s="98"/>
      <c r="L41" s="128"/>
      <c r="M41" s="128"/>
      <c r="N41" s="128"/>
      <c r="O41" s="128"/>
      <c r="P41" s="128"/>
      <c r="R41" s="80"/>
    </row>
    <row r="42" spans="1:18" ht="31.5" customHeight="1" thickBot="1" x14ac:dyDescent="0.2">
      <c r="A42" s="128"/>
      <c r="B42" s="128"/>
      <c r="C42" s="146"/>
      <c r="D42" s="95" t="s">
        <v>134</v>
      </c>
      <c r="E42" s="199" t="s">
        <v>104</v>
      </c>
      <c r="F42" s="199" t="s">
        <v>380</v>
      </c>
      <c r="G42" s="161"/>
      <c r="H42" s="161"/>
      <c r="I42" s="98"/>
      <c r="J42" s="98"/>
      <c r="K42" s="98"/>
      <c r="L42" s="128"/>
      <c r="M42" s="128"/>
      <c r="N42" s="128"/>
      <c r="O42" s="128"/>
      <c r="P42" s="128"/>
      <c r="R42" s="80"/>
    </row>
    <row r="43" spans="1:18" ht="31.5" customHeight="1" x14ac:dyDescent="0.15">
      <c r="A43" s="128"/>
      <c r="B43" s="128"/>
      <c r="C43" s="190" t="s">
        <v>102</v>
      </c>
      <c r="D43" s="191">
        <v>44967</v>
      </c>
      <c r="E43" s="191">
        <v>44622</v>
      </c>
      <c r="F43" s="191">
        <v>44562</v>
      </c>
      <c r="G43" s="273" t="s">
        <v>382</v>
      </c>
      <c r="H43" s="161"/>
      <c r="J43" s="98"/>
      <c r="K43" s="98"/>
      <c r="L43" s="128"/>
      <c r="M43" s="128"/>
      <c r="N43" s="128"/>
      <c r="O43" s="128"/>
      <c r="P43" s="128"/>
      <c r="R43" s="80"/>
    </row>
    <row r="44" spans="1:18" ht="31.5" customHeight="1" x14ac:dyDescent="0.15">
      <c r="A44" s="128"/>
      <c r="B44" s="128"/>
      <c r="C44" s="193" t="s">
        <v>112</v>
      </c>
      <c r="D44" s="194">
        <v>60</v>
      </c>
      <c r="E44" s="194">
        <v>50</v>
      </c>
      <c r="F44" s="194">
        <v>40</v>
      </c>
      <c r="G44" s="273" t="s">
        <v>384</v>
      </c>
      <c r="H44" s="161"/>
      <c r="J44" s="98"/>
      <c r="K44" s="98"/>
      <c r="L44" s="128"/>
      <c r="M44" s="128"/>
      <c r="N44" s="128"/>
      <c r="O44" s="128"/>
      <c r="P44" s="128"/>
      <c r="R44" s="80"/>
    </row>
    <row r="45" spans="1:18" ht="31.5" customHeight="1" x14ac:dyDescent="0.15">
      <c r="A45" s="128"/>
      <c r="B45" s="128"/>
      <c r="C45" s="193" t="s">
        <v>113</v>
      </c>
      <c r="D45" s="194">
        <v>40</v>
      </c>
      <c r="E45" s="194">
        <v>45</v>
      </c>
      <c r="F45" s="194">
        <v>30</v>
      </c>
      <c r="G45" s="273" t="s">
        <v>383</v>
      </c>
      <c r="H45" s="161"/>
      <c r="J45" s="98"/>
      <c r="K45" s="98"/>
      <c r="L45" s="128"/>
      <c r="M45" s="128"/>
      <c r="N45" s="128"/>
      <c r="O45" s="128"/>
      <c r="P45" s="128"/>
      <c r="R45" s="80"/>
    </row>
    <row r="46" spans="1:18" ht="31.5" customHeight="1" x14ac:dyDescent="0.15">
      <c r="A46" s="128"/>
      <c r="B46" s="128"/>
      <c r="C46" s="193" t="s">
        <v>71</v>
      </c>
      <c r="D46" s="195">
        <v>4</v>
      </c>
      <c r="E46" s="195">
        <v>5</v>
      </c>
      <c r="F46" s="195">
        <v>4</v>
      </c>
      <c r="G46" s="273" t="s">
        <v>385</v>
      </c>
      <c r="H46" s="161"/>
      <c r="J46" s="98"/>
      <c r="K46" s="98"/>
      <c r="L46" s="128"/>
      <c r="M46" s="128"/>
      <c r="N46" s="128"/>
      <c r="O46" s="128"/>
      <c r="P46" s="128"/>
      <c r="R46" s="80"/>
    </row>
    <row r="47" spans="1:18" ht="31.5" customHeight="1" x14ac:dyDescent="0.15">
      <c r="A47" s="128"/>
      <c r="B47" s="128"/>
      <c r="C47" s="193" t="s">
        <v>100</v>
      </c>
      <c r="D47" s="196">
        <v>3</v>
      </c>
      <c r="E47" s="196">
        <v>3</v>
      </c>
      <c r="F47" s="196">
        <v>3</v>
      </c>
      <c r="G47" s="273" t="s">
        <v>386</v>
      </c>
      <c r="H47" s="161"/>
      <c r="J47" s="98"/>
      <c r="K47" s="98"/>
      <c r="L47" s="128"/>
      <c r="M47" s="128"/>
      <c r="N47" s="128"/>
      <c r="O47" s="128"/>
      <c r="P47" s="128"/>
      <c r="R47" s="80"/>
    </row>
    <row r="48" spans="1:18" ht="31.5" customHeight="1" x14ac:dyDescent="0.15">
      <c r="A48" s="128"/>
      <c r="B48" s="128"/>
      <c r="C48" s="193" t="s">
        <v>87</v>
      </c>
      <c r="D48" s="196">
        <v>6</v>
      </c>
      <c r="E48" s="196">
        <v>6</v>
      </c>
      <c r="F48" s="196">
        <v>6</v>
      </c>
      <c r="G48" s="273" t="s">
        <v>387</v>
      </c>
      <c r="H48" s="161"/>
      <c r="J48" s="98"/>
      <c r="K48" s="98"/>
      <c r="L48" s="128"/>
      <c r="M48" s="128"/>
      <c r="N48" s="128"/>
      <c r="O48" s="128"/>
      <c r="P48" s="128"/>
      <c r="R48" s="80"/>
    </row>
    <row r="49" spans="1:20" ht="31.5" customHeight="1" thickBot="1" x14ac:dyDescent="0.2">
      <c r="A49" s="128"/>
      <c r="B49" s="128"/>
      <c r="C49" s="197" t="s">
        <v>92</v>
      </c>
      <c r="D49" s="198">
        <v>7</v>
      </c>
      <c r="E49" s="198">
        <v>7</v>
      </c>
      <c r="F49" s="198">
        <v>3</v>
      </c>
      <c r="G49" s="273" t="s">
        <v>388</v>
      </c>
      <c r="H49" s="161"/>
      <c r="J49" s="98"/>
      <c r="K49" s="98"/>
      <c r="L49" s="128"/>
      <c r="M49" s="128"/>
      <c r="N49" s="128"/>
      <c r="O49" s="128"/>
      <c r="P49" s="128"/>
      <c r="R49" s="80"/>
    </row>
    <row r="50" spans="1:20" s="22" customFormat="1" ht="18" customHeight="1" x14ac:dyDescent="0.15">
      <c r="C50" s="38"/>
      <c r="D50" s="25"/>
      <c r="E50" s="21"/>
      <c r="F50" s="161"/>
      <c r="G50" s="161"/>
      <c r="H50" s="161"/>
      <c r="I50" s="27"/>
      <c r="J50" s="98"/>
      <c r="K50" s="98"/>
      <c r="R50" s="80"/>
      <c r="S50" s="350"/>
      <c r="T50" s="350"/>
    </row>
    <row r="51" spans="1:20" s="14" customFormat="1" ht="31.35" customHeight="1" thickBot="1" x14ac:dyDescent="0.2">
      <c r="A51" s="35"/>
      <c r="B51" s="48">
        <v>2</v>
      </c>
      <c r="C51" s="47" t="s">
        <v>10</v>
      </c>
      <c r="D51" s="49"/>
      <c r="E51" s="49"/>
      <c r="F51" s="49"/>
      <c r="G51" s="46"/>
      <c r="H51" s="46"/>
      <c r="I51" s="46"/>
      <c r="J51" s="46"/>
      <c r="K51" s="46"/>
      <c r="L51" s="50"/>
      <c r="M51" s="50"/>
      <c r="N51" s="50"/>
      <c r="O51" s="50"/>
      <c r="P51" s="50"/>
      <c r="Q51" s="50"/>
      <c r="R51" s="50"/>
      <c r="S51" s="50"/>
      <c r="T51" s="50"/>
    </row>
    <row r="52" spans="1:20" ht="33.950000000000003" customHeight="1" thickBot="1" x14ac:dyDescent="0.2">
      <c r="A52" s="22"/>
      <c r="B52" s="51" t="s">
        <v>11</v>
      </c>
      <c r="C52" s="37" t="s">
        <v>390</v>
      </c>
      <c r="D52" s="25"/>
      <c r="E52" s="26"/>
      <c r="F52" s="26"/>
      <c r="G52" s="63"/>
      <c r="H52" s="27"/>
      <c r="I52" s="27"/>
      <c r="J52" s="133" t="s">
        <v>60</v>
      </c>
      <c r="K52" s="133" t="s">
        <v>57</v>
      </c>
      <c r="L52" s="756" t="s">
        <v>506</v>
      </c>
      <c r="M52" s="757"/>
      <c r="N52" s="757"/>
      <c r="O52" s="757"/>
      <c r="P52" s="757"/>
      <c r="Q52" s="757"/>
      <c r="R52" s="760" t="s">
        <v>408</v>
      </c>
      <c r="S52" s="761"/>
      <c r="T52" s="762"/>
    </row>
    <row r="53" spans="1:20" ht="48.6" customHeight="1" thickBot="1" x14ac:dyDescent="0.2">
      <c r="A53" s="22"/>
      <c r="B53" s="22"/>
      <c r="C53" s="722" t="s">
        <v>500</v>
      </c>
      <c r="D53" s="517"/>
      <c r="E53" s="517"/>
      <c r="F53" s="518"/>
      <c r="G53" s="517"/>
      <c r="H53" s="517"/>
      <c r="I53" s="519"/>
      <c r="J53" s="149" t="s">
        <v>61</v>
      </c>
      <c r="K53" s="150" t="s">
        <v>462</v>
      </c>
      <c r="L53" s="136" t="s">
        <v>52</v>
      </c>
      <c r="M53" s="137" t="s">
        <v>53</v>
      </c>
      <c r="N53" s="137" t="s">
        <v>54</v>
      </c>
      <c r="O53" s="137" t="s">
        <v>55</v>
      </c>
      <c r="P53" s="137" t="s">
        <v>56</v>
      </c>
      <c r="Q53" s="534" t="s">
        <v>273</v>
      </c>
      <c r="R53" s="551" t="s">
        <v>409</v>
      </c>
      <c r="S53" s="362" t="s">
        <v>53</v>
      </c>
      <c r="T53" s="363" t="s">
        <v>54</v>
      </c>
    </row>
    <row r="54" spans="1:20" ht="17.100000000000001" customHeight="1" x14ac:dyDescent="0.15">
      <c r="A54" s="128"/>
      <c r="B54" s="128"/>
      <c r="C54" s="520" t="s">
        <v>62</v>
      </c>
      <c r="D54" s="521"/>
      <c r="E54" s="521"/>
      <c r="F54" s="522"/>
      <c r="G54" s="521"/>
      <c r="H54" s="521"/>
      <c r="I54" s="523"/>
      <c r="J54" s="631"/>
      <c r="K54" s="602"/>
      <c r="L54" s="19"/>
      <c r="M54" s="17"/>
      <c r="N54" s="17"/>
      <c r="O54" s="17"/>
      <c r="P54" s="17"/>
      <c r="Q54" s="530"/>
      <c r="R54" s="552"/>
      <c r="S54" s="553"/>
      <c r="T54" s="554"/>
    </row>
    <row r="55" spans="1:20" ht="17.100000000000001" customHeight="1" x14ac:dyDescent="0.15">
      <c r="A55" s="128"/>
      <c r="B55" s="128"/>
      <c r="C55" s="524" t="s">
        <v>63</v>
      </c>
      <c r="D55" s="97"/>
      <c r="E55" s="97"/>
      <c r="F55" s="163"/>
      <c r="G55" s="97"/>
      <c r="H55" s="97"/>
      <c r="I55" s="156"/>
      <c r="J55" s="631"/>
      <c r="K55" s="603"/>
      <c r="L55" s="134"/>
      <c r="M55" s="135"/>
      <c r="N55" s="135"/>
      <c r="O55" s="135"/>
      <c r="P55" s="135"/>
      <c r="Q55" s="531"/>
      <c r="R55" s="555"/>
      <c r="S55" s="533"/>
      <c r="T55" s="556"/>
    </row>
    <row r="56" spans="1:20" ht="17.100000000000001" customHeight="1" x14ac:dyDescent="0.15">
      <c r="A56" s="128"/>
      <c r="B56" s="128"/>
      <c r="C56" s="524" t="s">
        <v>64</v>
      </c>
      <c r="D56" s="97"/>
      <c r="E56" s="97"/>
      <c r="F56" s="163"/>
      <c r="G56" s="97"/>
      <c r="H56" s="97"/>
      <c r="I56" s="156"/>
      <c r="J56" s="631"/>
      <c r="K56" s="604"/>
      <c r="L56" s="19"/>
      <c r="M56" s="17"/>
      <c r="N56" s="17"/>
      <c r="O56" s="17"/>
      <c r="P56" s="17"/>
      <c r="Q56" s="530"/>
      <c r="R56" s="557"/>
      <c r="S56" s="364"/>
      <c r="T56" s="365"/>
    </row>
    <row r="57" spans="1:20" ht="17.100000000000001" customHeight="1" x14ac:dyDescent="0.15">
      <c r="A57" s="22"/>
      <c r="B57" s="22"/>
      <c r="C57" s="524" t="s">
        <v>36</v>
      </c>
      <c r="D57" s="97"/>
      <c r="E57" s="97"/>
      <c r="F57" s="163"/>
      <c r="G57" s="97"/>
      <c r="H57" s="97"/>
      <c r="I57" s="156"/>
      <c r="J57" s="631"/>
      <c r="K57" s="603"/>
      <c r="L57" s="134"/>
      <c r="M57" s="135"/>
      <c r="N57" s="135"/>
      <c r="O57" s="135"/>
      <c r="P57" s="135"/>
      <c r="Q57" s="531"/>
      <c r="R57" s="555"/>
      <c r="S57" s="533"/>
      <c r="T57" s="556"/>
    </row>
    <row r="58" spans="1:20" ht="17.100000000000001" customHeight="1" x14ac:dyDescent="0.15">
      <c r="A58" s="22"/>
      <c r="B58" s="22"/>
      <c r="C58" s="524" t="s">
        <v>0</v>
      </c>
      <c r="D58" s="97"/>
      <c r="E58" s="97"/>
      <c r="F58" s="163"/>
      <c r="G58" s="97"/>
      <c r="H58" s="97"/>
      <c r="I58" s="156"/>
      <c r="J58" s="631"/>
      <c r="K58" s="604"/>
      <c r="L58" s="19"/>
      <c r="M58" s="17"/>
      <c r="N58" s="17"/>
      <c r="O58" s="17"/>
      <c r="P58" s="17"/>
      <c r="Q58" s="530"/>
      <c r="R58" s="557"/>
      <c r="S58" s="364"/>
      <c r="T58" s="365"/>
    </row>
    <row r="59" spans="1:20" ht="17.100000000000001" customHeight="1" x14ac:dyDescent="0.15">
      <c r="A59" s="22"/>
      <c r="B59" s="22"/>
      <c r="C59" s="524" t="s">
        <v>1</v>
      </c>
      <c r="D59" s="97"/>
      <c r="E59" s="97"/>
      <c r="F59" s="163"/>
      <c r="G59" s="97"/>
      <c r="H59" s="97"/>
      <c r="I59" s="156"/>
      <c r="J59" s="631"/>
      <c r="K59" s="605"/>
      <c r="L59" s="19"/>
      <c r="M59" s="17"/>
      <c r="N59" s="17"/>
      <c r="O59" s="17"/>
      <c r="P59" s="17"/>
      <c r="Q59" s="530"/>
      <c r="R59" s="557"/>
      <c r="S59" s="364"/>
      <c r="T59" s="365"/>
    </row>
    <row r="60" spans="1:20" ht="17.100000000000001" customHeight="1" thickBot="1" x14ac:dyDescent="0.2">
      <c r="A60" s="57"/>
      <c r="B60" s="57"/>
      <c r="C60" s="525" t="s">
        <v>37</v>
      </c>
      <c r="D60" s="526"/>
      <c r="E60" s="526"/>
      <c r="F60" s="527"/>
      <c r="G60" s="528"/>
      <c r="H60" s="528"/>
      <c r="I60" s="529"/>
      <c r="J60" s="632"/>
      <c r="K60" s="606"/>
      <c r="L60" s="227"/>
      <c r="M60" s="228"/>
      <c r="N60" s="228"/>
      <c r="O60" s="228"/>
      <c r="P60" s="228"/>
      <c r="Q60" s="532"/>
      <c r="R60" s="558"/>
      <c r="S60" s="559"/>
      <c r="T60" s="560"/>
    </row>
    <row r="61" spans="1:20" ht="16.5" thickBot="1" x14ac:dyDescent="0.2">
      <c r="A61" s="22"/>
      <c r="B61" s="22"/>
      <c r="C61" s="229" t="s">
        <v>23</v>
      </c>
      <c r="D61" s="475" t="s">
        <v>70</v>
      </c>
      <c r="E61" s="753" t="s">
        <v>25</v>
      </c>
      <c r="F61" s="755"/>
      <c r="G61" s="752" t="s">
        <v>24</v>
      </c>
      <c r="H61" s="753"/>
      <c r="I61" s="754"/>
      <c r="J61" s="633"/>
      <c r="K61" s="230"/>
      <c r="L61" s="231"/>
      <c r="M61" s="232"/>
      <c r="N61" s="232"/>
      <c r="O61" s="232"/>
      <c r="P61" s="232"/>
      <c r="Q61" s="535"/>
      <c r="R61" s="231"/>
      <c r="S61" s="232"/>
      <c r="T61" s="233"/>
    </row>
    <row r="62" spans="1:20" ht="15" customHeight="1" x14ac:dyDescent="0.15">
      <c r="A62" s="128"/>
      <c r="B62" s="128"/>
      <c r="C62" s="492" t="s">
        <v>463</v>
      </c>
      <c r="D62" s="262" t="s">
        <v>244</v>
      </c>
      <c r="E62" s="218" t="s">
        <v>245</v>
      </c>
      <c r="F62" s="493" t="s">
        <v>246</v>
      </c>
      <c r="G62" s="274" t="s">
        <v>247</v>
      </c>
      <c r="H62" s="286" t="s">
        <v>248</v>
      </c>
      <c r="I62" s="234"/>
      <c r="J62" s="634">
        <v>1</v>
      </c>
      <c r="K62" s="607"/>
      <c r="L62" s="278"/>
      <c r="M62" s="279"/>
      <c r="N62" s="279"/>
      <c r="O62" s="279"/>
      <c r="P62" s="279"/>
      <c r="Q62" s="536"/>
      <c r="R62" s="561">
        <v>1</v>
      </c>
      <c r="S62" s="366">
        <v>1</v>
      </c>
      <c r="T62" s="367">
        <v>3</v>
      </c>
    </row>
    <row r="63" spans="1:20" ht="15" customHeight="1" x14ac:dyDescent="0.15">
      <c r="A63" s="128"/>
      <c r="B63" s="128"/>
      <c r="C63" s="261"/>
      <c r="D63" s="263"/>
      <c r="E63" s="90"/>
      <c r="F63" s="164"/>
      <c r="G63" s="275"/>
      <c r="H63" s="94" t="s">
        <v>249</v>
      </c>
      <c r="I63" s="157"/>
      <c r="J63" s="635">
        <v>2</v>
      </c>
      <c r="K63" s="608"/>
      <c r="L63" s="212"/>
      <c r="M63" s="213"/>
      <c r="N63" s="213"/>
      <c r="O63" s="213"/>
      <c r="P63" s="213"/>
      <c r="Q63" s="537"/>
      <c r="R63" s="562">
        <v>2</v>
      </c>
      <c r="S63" s="368">
        <v>2</v>
      </c>
      <c r="T63" s="369">
        <v>2</v>
      </c>
    </row>
    <row r="64" spans="1:20" ht="15" customHeight="1" x14ac:dyDescent="0.15">
      <c r="A64" s="128"/>
      <c r="B64" s="128"/>
      <c r="C64" s="261"/>
      <c r="D64" s="263"/>
      <c r="E64" s="90"/>
      <c r="F64" s="164"/>
      <c r="G64" s="271" t="s">
        <v>251</v>
      </c>
      <c r="H64" s="273"/>
      <c r="I64" s="280"/>
      <c r="J64" s="635">
        <v>3</v>
      </c>
      <c r="K64" s="608"/>
      <c r="L64" s="212"/>
      <c r="M64" s="213"/>
      <c r="N64" s="213"/>
      <c r="O64" s="213"/>
      <c r="P64" s="213"/>
      <c r="Q64" s="537"/>
      <c r="R64" s="562">
        <v>3</v>
      </c>
      <c r="S64" s="368">
        <v>3</v>
      </c>
      <c r="T64" s="369">
        <v>3</v>
      </c>
    </row>
    <row r="65" spans="1:20" ht="15" customHeight="1" x14ac:dyDescent="0.15">
      <c r="A65" s="128"/>
      <c r="B65" s="128"/>
      <c r="C65" s="261"/>
      <c r="D65" s="263"/>
      <c r="E65" s="90"/>
      <c r="F65" s="276" t="s">
        <v>250</v>
      </c>
      <c r="G65" s="277" t="s">
        <v>247</v>
      </c>
      <c r="H65" s="94" t="s">
        <v>252</v>
      </c>
      <c r="I65" s="157"/>
      <c r="J65" s="635">
        <v>4</v>
      </c>
      <c r="K65" s="608"/>
      <c r="L65" s="212"/>
      <c r="M65" s="213"/>
      <c r="N65" s="213"/>
      <c r="O65" s="213"/>
      <c r="P65" s="213"/>
      <c r="Q65" s="537"/>
      <c r="R65" s="562">
        <v>4</v>
      </c>
      <c r="S65" s="368">
        <v>4</v>
      </c>
      <c r="T65" s="369">
        <v>4</v>
      </c>
    </row>
    <row r="66" spans="1:20" ht="15" customHeight="1" x14ac:dyDescent="0.15">
      <c r="A66" s="128"/>
      <c r="B66" s="128"/>
      <c r="C66" s="261"/>
      <c r="D66" s="263"/>
      <c r="E66" s="90"/>
      <c r="F66" s="164"/>
      <c r="G66" s="275"/>
      <c r="H66" s="94" t="s">
        <v>249</v>
      </c>
      <c r="I66" s="157"/>
      <c r="J66" s="635">
        <v>2</v>
      </c>
      <c r="K66" s="608"/>
      <c r="L66" s="212"/>
      <c r="M66" s="213"/>
      <c r="N66" s="213"/>
      <c r="O66" s="213"/>
      <c r="P66" s="213"/>
      <c r="Q66" s="537"/>
      <c r="R66" s="562">
        <v>2</v>
      </c>
      <c r="S66" s="368">
        <v>2</v>
      </c>
      <c r="T66" s="369">
        <v>2</v>
      </c>
    </row>
    <row r="67" spans="1:20" ht="15" customHeight="1" x14ac:dyDescent="0.15">
      <c r="A67" s="128"/>
      <c r="B67" s="128"/>
      <c r="C67" s="261"/>
      <c r="D67" s="263"/>
      <c r="E67" s="90"/>
      <c r="F67" s="164"/>
      <c r="G67" s="271" t="s">
        <v>251</v>
      </c>
      <c r="H67" s="273"/>
      <c r="I67" s="280"/>
      <c r="J67" s="635">
        <v>1</v>
      </c>
      <c r="K67" s="608"/>
      <c r="L67" s="212"/>
      <c r="M67" s="213"/>
      <c r="N67" s="213"/>
      <c r="O67" s="213"/>
      <c r="P67" s="213"/>
      <c r="Q67" s="537"/>
      <c r="R67" s="562">
        <v>1</v>
      </c>
      <c r="S67" s="368">
        <v>1</v>
      </c>
      <c r="T67" s="369">
        <v>1</v>
      </c>
    </row>
    <row r="68" spans="1:20" ht="15" customHeight="1" x14ac:dyDescent="0.15">
      <c r="A68" s="128"/>
      <c r="B68" s="128"/>
      <c r="C68" s="261"/>
      <c r="D68" s="263"/>
      <c r="E68" s="90"/>
      <c r="F68" s="276" t="s">
        <v>105</v>
      </c>
      <c r="G68" s="277" t="s">
        <v>247</v>
      </c>
      <c r="H68" s="94" t="s">
        <v>253</v>
      </c>
      <c r="I68" s="157"/>
      <c r="J68" s="635">
        <v>2</v>
      </c>
      <c r="K68" s="608"/>
      <c r="L68" s="212"/>
      <c r="M68" s="213"/>
      <c r="N68" s="213"/>
      <c r="O68" s="213"/>
      <c r="P68" s="213"/>
      <c r="Q68" s="537"/>
      <c r="R68" s="562">
        <v>2</v>
      </c>
      <c r="S68" s="368">
        <v>2</v>
      </c>
      <c r="T68" s="369">
        <v>2</v>
      </c>
    </row>
    <row r="69" spans="1:20" ht="15" customHeight="1" x14ac:dyDescent="0.15">
      <c r="A69" s="128"/>
      <c r="B69" s="128"/>
      <c r="C69" s="261"/>
      <c r="D69" s="263"/>
      <c r="E69" s="90"/>
      <c r="F69" s="164"/>
      <c r="G69" s="275"/>
      <c r="H69" s="94" t="s">
        <v>249</v>
      </c>
      <c r="I69" s="157"/>
      <c r="J69" s="635">
        <v>4</v>
      </c>
      <c r="K69" s="608"/>
      <c r="L69" s="212"/>
      <c r="M69" s="213"/>
      <c r="N69" s="213"/>
      <c r="O69" s="213"/>
      <c r="P69" s="213"/>
      <c r="Q69" s="537"/>
      <c r="R69" s="562">
        <v>4</v>
      </c>
      <c r="S69" s="368">
        <v>4</v>
      </c>
      <c r="T69" s="369">
        <v>4</v>
      </c>
    </row>
    <row r="70" spans="1:20" ht="15" customHeight="1" x14ac:dyDescent="0.15">
      <c r="A70" s="128"/>
      <c r="B70" s="128"/>
      <c r="C70" s="261"/>
      <c r="D70" s="263"/>
      <c r="E70" s="90"/>
      <c r="F70" s="164"/>
      <c r="G70" s="271" t="s">
        <v>251</v>
      </c>
      <c r="H70" s="272"/>
      <c r="I70" s="273"/>
      <c r="J70" s="635">
        <v>5</v>
      </c>
      <c r="K70" s="608"/>
      <c r="L70" s="212"/>
      <c r="M70" s="213"/>
      <c r="N70" s="213"/>
      <c r="O70" s="213"/>
      <c r="P70" s="213"/>
      <c r="Q70" s="537"/>
      <c r="R70" s="562">
        <v>5</v>
      </c>
      <c r="S70" s="368">
        <v>5</v>
      </c>
      <c r="T70" s="369">
        <v>5</v>
      </c>
    </row>
    <row r="71" spans="1:20" ht="15" customHeight="1" thickBot="1" x14ac:dyDescent="0.2">
      <c r="A71" s="128"/>
      <c r="B71" s="128"/>
      <c r="C71" s="261"/>
      <c r="D71" s="264"/>
      <c r="E71" s="494" t="s">
        <v>254</v>
      </c>
      <c r="F71" s="224"/>
      <c r="G71" s="224"/>
      <c r="H71" s="224"/>
      <c r="I71" s="266"/>
      <c r="J71" s="636">
        <v>1</v>
      </c>
      <c r="K71" s="609"/>
      <c r="L71" s="242"/>
      <c r="M71" s="243"/>
      <c r="N71" s="243"/>
      <c r="O71" s="243"/>
      <c r="P71" s="243"/>
      <c r="Q71" s="538"/>
      <c r="R71" s="563">
        <v>1</v>
      </c>
      <c r="S71" s="370">
        <v>1</v>
      </c>
      <c r="T71" s="371">
        <v>1</v>
      </c>
    </row>
    <row r="72" spans="1:20" ht="15" customHeight="1" x14ac:dyDescent="0.15">
      <c r="A72" s="128"/>
      <c r="B72" s="128"/>
      <c r="C72" s="261"/>
      <c r="D72" s="498" t="s">
        <v>255</v>
      </c>
      <c r="E72" s="88" t="s">
        <v>245</v>
      </c>
      <c r="F72" s="164"/>
      <c r="G72" s="729"/>
      <c r="H72" s="730" t="s">
        <v>504</v>
      </c>
      <c r="I72" s="220" t="s">
        <v>505</v>
      </c>
      <c r="J72" s="634">
        <v>2</v>
      </c>
      <c r="K72" s="607"/>
      <c r="L72" s="278"/>
      <c r="M72" s="279"/>
      <c r="N72" s="279"/>
      <c r="O72" s="279"/>
      <c r="P72" s="279"/>
      <c r="Q72" s="536"/>
      <c r="R72" s="561">
        <v>2</v>
      </c>
      <c r="S72" s="366">
        <v>2</v>
      </c>
      <c r="T72" s="367">
        <v>2</v>
      </c>
    </row>
    <row r="73" spans="1:20" ht="15" customHeight="1" x14ac:dyDescent="0.15">
      <c r="A73" s="128"/>
      <c r="B73" s="128"/>
      <c r="C73" s="261"/>
      <c r="D73" s="269"/>
      <c r="E73" s="726"/>
      <c r="F73" s="727"/>
      <c r="G73" s="728"/>
      <c r="H73" s="723" t="s">
        <v>256</v>
      </c>
      <c r="I73" s="39"/>
      <c r="J73" s="635">
        <v>4</v>
      </c>
      <c r="K73" s="608"/>
      <c r="L73" s="212"/>
      <c r="M73" s="213"/>
      <c r="N73" s="213"/>
      <c r="O73" s="213"/>
      <c r="P73" s="213"/>
      <c r="Q73" s="537"/>
      <c r="R73" s="562">
        <v>4</v>
      </c>
      <c r="S73" s="368">
        <v>4</v>
      </c>
      <c r="T73" s="369">
        <v>4</v>
      </c>
    </row>
    <row r="74" spans="1:20" ht="15" customHeight="1" thickBot="1" x14ac:dyDescent="0.2">
      <c r="A74" s="128"/>
      <c r="B74" s="128"/>
      <c r="C74" s="261"/>
      <c r="D74" s="264"/>
      <c r="E74" s="724" t="s">
        <v>254</v>
      </c>
      <c r="F74" s="725"/>
      <c r="G74" s="725"/>
      <c r="H74" s="224"/>
      <c r="I74" s="266"/>
      <c r="J74" s="636">
        <v>5</v>
      </c>
      <c r="K74" s="609"/>
      <c r="L74" s="242"/>
      <c r="M74" s="243"/>
      <c r="N74" s="243"/>
      <c r="O74" s="243"/>
      <c r="P74" s="243"/>
      <c r="Q74" s="538"/>
      <c r="R74" s="563">
        <v>5</v>
      </c>
      <c r="S74" s="370">
        <v>5</v>
      </c>
      <c r="T74" s="371">
        <v>5</v>
      </c>
    </row>
    <row r="75" spans="1:20" ht="66.75" customHeight="1" thickBot="1" x14ac:dyDescent="0.2">
      <c r="A75" s="128"/>
      <c r="B75" s="128"/>
      <c r="C75" s="261"/>
      <c r="D75" s="641" t="s">
        <v>33</v>
      </c>
      <c r="E75" s="89"/>
      <c r="F75" s="164"/>
      <c r="G75" s="272"/>
      <c r="H75" s="272"/>
      <c r="I75" s="280"/>
      <c r="J75" s="637" t="s">
        <v>456</v>
      </c>
      <c r="K75" s="610"/>
      <c r="L75" s="352"/>
      <c r="M75" s="353"/>
      <c r="N75" s="353"/>
      <c r="O75" s="353"/>
      <c r="P75" s="353"/>
      <c r="Q75" s="539"/>
      <c r="R75" s="564" t="s">
        <v>456</v>
      </c>
      <c r="S75" s="565" t="s">
        <v>456</v>
      </c>
      <c r="T75" s="566" t="s">
        <v>456</v>
      </c>
    </row>
    <row r="76" spans="1:20" ht="15" customHeight="1" x14ac:dyDescent="0.15">
      <c r="A76" s="128"/>
      <c r="B76" s="128"/>
      <c r="C76" s="492" t="s">
        <v>479</v>
      </c>
      <c r="D76" s="498" t="s">
        <v>231</v>
      </c>
      <c r="E76" s="237"/>
      <c r="F76" s="238"/>
      <c r="G76" s="219" t="s">
        <v>345</v>
      </c>
      <c r="H76" s="220"/>
      <c r="I76" s="234"/>
      <c r="J76" s="634">
        <v>2</v>
      </c>
      <c r="K76" s="607"/>
      <c r="L76" s="221"/>
      <c r="M76" s="222"/>
      <c r="N76" s="222"/>
      <c r="O76" s="222"/>
      <c r="P76" s="222"/>
      <c r="Q76" s="540"/>
      <c r="R76" s="561">
        <v>2</v>
      </c>
      <c r="S76" s="366">
        <v>2</v>
      </c>
      <c r="T76" s="367">
        <v>2</v>
      </c>
    </row>
    <row r="77" spans="1:20" x14ac:dyDescent="0.15">
      <c r="A77" s="128"/>
      <c r="B77" s="128"/>
      <c r="C77" s="495"/>
      <c r="D77" s="269"/>
      <c r="E77" s="89"/>
      <c r="F77" s="165"/>
      <c r="G77" s="93" t="s">
        <v>83</v>
      </c>
      <c r="H77" s="39"/>
      <c r="I77" s="157"/>
      <c r="J77" s="635">
        <v>1</v>
      </c>
      <c r="K77" s="608"/>
      <c r="L77" s="212"/>
      <c r="M77" s="213"/>
      <c r="N77" s="213"/>
      <c r="O77" s="213"/>
      <c r="P77" s="213"/>
      <c r="Q77" s="537"/>
      <c r="R77" s="562">
        <v>3</v>
      </c>
      <c r="S77" s="368">
        <v>1</v>
      </c>
      <c r="T77" s="369">
        <v>1</v>
      </c>
    </row>
    <row r="78" spans="1:20" x14ac:dyDescent="0.15">
      <c r="C78" s="496"/>
      <c r="D78" s="499"/>
      <c r="E78" s="26"/>
      <c r="F78" s="166"/>
      <c r="G78" s="204" t="s">
        <v>346</v>
      </c>
      <c r="H78" s="205"/>
      <c r="I78" s="206"/>
      <c r="J78" s="635">
        <v>3</v>
      </c>
      <c r="K78" s="608"/>
      <c r="L78" s="212"/>
      <c r="M78" s="213"/>
      <c r="N78" s="213"/>
      <c r="O78" s="213"/>
      <c r="P78" s="213"/>
      <c r="Q78" s="537"/>
      <c r="R78" s="562">
        <v>3</v>
      </c>
      <c r="S78" s="368">
        <v>3</v>
      </c>
      <c r="T78" s="369">
        <v>3</v>
      </c>
    </row>
    <row r="79" spans="1:20" x14ac:dyDescent="0.15">
      <c r="C79" s="496"/>
      <c r="D79" s="499"/>
      <c r="E79" s="26"/>
      <c r="F79" s="166"/>
      <c r="G79" s="204" t="s">
        <v>347</v>
      </c>
      <c r="H79" s="205"/>
      <c r="I79" s="206"/>
      <c r="J79" s="635">
        <v>3</v>
      </c>
      <c r="K79" s="608"/>
      <c r="L79" s="212"/>
      <c r="M79" s="213"/>
      <c r="N79" s="213"/>
      <c r="O79" s="213"/>
      <c r="P79" s="213"/>
      <c r="Q79" s="537"/>
      <c r="R79" s="562">
        <v>4</v>
      </c>
      <c r="S79" s="368"/>
      <c r="T79" s="369"/>
    </row>
    <row r="80" spans="1:20" x14ac:dyDescent="0.15">
      <c r="C80" s="496"/>
      <c r="D80" s="269"/>
      <c r="E80" s="26"/>
      <c r="F80" s="166"/>
      <c r="G80" s="204" t="s">
        <v>84</v>
      </c>
      <c r="H80" s="205"/>
      <c r="I80" s="206"/>
      <c r="J80" s="635">
        <v>1</v>
      </c>
      <c r="K80" s="608"/>
      <c r="L80" s="212"/>
      <c r="M80" s="213"/>
      <c r="N80" s="213"/>
      <c r="O80" s="213"/>
      <c r="P80" s="213"/>
      <c r="Q80" s="537"/>
      <c r="R80" s="562">
        <v>1</v>
      </c>
      <c r="S80" s="368">
        <v>1</v>
      </c>
      <c r="T80" s="369">
        <v>1</v>
      </c>
    </row>
    <row r="81" spans="1:20" x14ac:dyDescent="0.15">
      <c r="C81" s="496"/>
      <c r="D81" s="269"/>
      <c r="E81" s="26"/>
      <c r="F81" s="166"/>
      <c r="G81" s="204" t="s">
        <v>348</v>
      </c>
      <c r="H81" s="205"/>
      <c r="I81" s="206"/>
      <c r="J81" s="635">
        <v>1</v>
      </c>
      <c r="K81" s="608"/>
      <c r="L81" s="212"/>
      <c r="M81" s="213"/>
      <c r="N81" s="213"/>
      <c r="O81" s="213"/>
      <c r="P81" s="213"/>
      <c r="Q81" s="537"/>
      <c r="R81" s="562"/>
      <c r="S81" s="368"/>
      <c r="T81" s="369"/>
    </row>
    <row r="82" spans="1:20" x14ac:dyDescent="0.15">
      <c r="C82" s="496"/>
      <c r="D82" s="269"/>
      <c r="E82" s="26"/>
      <c r="F82" s="166"/>
      <c r="G82" s="204" t="s">
        <v>2</v>
      </c>
      <c r="H82" s="205"/>
      <c r="I82" s="206"/>
      <c r="J82" s="635">
        <v>1</v>
      </c>
      <c r="K82" s="608"/>
      <c r="L82" s="212"/>
      <c r="M82" s="213"/>
      <c r="N82" s="213"/>
      <c r="O82" s="213"/>
      <c r="P82" s="213"/>
      <c r="Q82" s="537"/>
      <c r="R82" s="562">
        <v>1</v>
      </c>
      <c r="S82" s="368">
        <v>1</v>
      </c>
      <c r="T82" s="369">
        <v>1</v>
      </c>
    </row>
    <row r="83" spans="1:20" x14ac:dyDescent="0.15">
      <c r="C83" s="496"/>
      <c r="D83" s="499"/>
      <c r="E83" s="26"/>
      <c r="F83" s="166"/>
      <c r="G83" s="247" t="s">
        <v>81</v>
      </c>
      <c r="H83" s="205"/>
      <c r="I83" s="206"/>
      <c r="J83" s="635">
        <v>1</v>
      </c>
      <c r="K83" s="608"/>
      <c r="L83" s="212"/>
      <c r="M83" s="213"/>
      <c r="N83" s="213"/>
      <c r="O83" s="213"/>
      <c r="P83" s="213"/>
      <c r="Q83" s="537"/>
      <c r="R83" s="562">
        <v>3</v>
      </c>
      <c r="S83" s="368">
        <v>1</v>
      </c>
      <c r="T83" s="369">
        <v>1</v>
      </c>
    </row>
    <row r="84" spans="1:20" x14ac:dyDescent="0.15">
      <c r="C84" s="496"/>
      <c r="D84" s="499"/>
      <c r="E84" s="26"/>
      <c r="F84" s="166"/>
      <c r="G84" s="207" t="s">
        <v>86</v>
      </c>
      <c r="H84" s="205"/>
      <c r="I84" s="206"/>
      <c r="J84" s="635">
        <v>1</v>
      </c>
      <c r="K84" s="608"/>
      <c r="L84" s="212"/>
      <c r="M84" s="213"/>
      <c r="N84" s="213"/>
      <c r="O84" s="213"/>
      <c r="P84" s="213"/>
      <c r="Q84" s="537"/>
      <c r="R84" s="562">
        <v>1</v>
      </c>
      <c r="S84" s="368">
        <v>1</v>
      </c>
      <c r="T84" s="369">
        <v>1</v>
      </c>
    </row>
    <row r="85" spans="1:20" x14ac:dyDescent="0.15">
      <c r="C85" s="496"/>
      <c r="D85" s="499"/>
      <c r="E85" s="26"/>
      <c r="F85" s="166"/>
      <c r="G85" s="207" t="s">
        <v>355</v>
      </c>
      <c r="H85" s="205"/>
      <c r="I85" s="206"/>
      <c r="J85" s="635">
        <v>1</v>
      </c>
      <c r="K85" s="608"/>
      <c r="L85" s="212"/>
      <c r="M85" s="213"/>
      <c r="N85" s="213"/>
      <c r="O85" s="213"/>
      <c r="P85" s="213"/>
      <c r="Q85" s="537"/>
      <c r="R85" s="562"/>
      <c r="S85" s="368"/>
      <c r="T85" s="369"/>
    </row>
    <row r="86" spans="1:20" x14ac:dyDescent="0.15">
      <c r="C86" s="496"/>
      <c r="D86" s="499"/>
      <c r="E86" s="26"/>
      <c r="F86" s="166"/>
      <c r="G86" s="204" t="s">
        <v>85</v>
      </c>
      <c r="H86" s="205"/>
      <c r="I86" s="206"/>
      <c r="J86" s="635">
        <v>1</v>
      </c>
      <c r="K86" s="608"/>
      <c r="L86" s="212"/>
      <c r="M86" s="213"/>
      <c r="N86" s="213"/>
      <c r="O86" s="213"/>
      <c r="P86" s="213"/>
      <c r="Q86" s="537"/>
      <c r="R86" s="562">
        <v>1</v>
      </c>
      <c r="S86" s="368">
        <v>1</v>
      </c>
      <c r="T86" s="369">
        <v>1</v>
      </c>
    </row>
    <row r="87" spans="1:20" x14ac:dyDescent="0.15">
      <c r="C87" s="496"/>
      <c r="D87" s="269"/>
      <c r="E87" s="89"/>
      <c r="F87" s="165"/>
      <c r="G87" s="204" t="s">
        <v>349</v>
      </c>
      <c r="H87" s="205"/>
      <c r="I87" s="206"/>
      <c r="J87" s="635">
        <v>1</v>
      </c>
      <c r="K87" s="608"/>
      <c r="L87" s="212"/>
      <c r="M87" s="213"/>
      <c r="N87" s="213"/>
      <c r="O87" s="213"/>
      <c r="P87" s="213"/>
      <c r="Q87" s="537"/>
      <c r="R87" s="562">
        <v>3</v>
      </c>
      <c r="S87" s="368">
        <v>1</v>
      </c>
      <c r="T87" s="369">
        <v>1</v>
      </c>
    </row>
    <row r="88" spans="1:20" x14ac:dyDescent="0.15">
      <c r="C88" s="496"/>
      <c r="D88" s="269"/>
      <c r="E88" s="89"/>
      <c r="F88" s="165"/>
      <c r="G88" s="207" t="s">
        <v>90</v>
      </c>
      <c r="H88" s="205"/>
      <c r="I88" s="206"/>
      <c r="J88" s="635">
        <v>1</v>
      </c>
      <c r="K88" s="608"/>
      <c r="L88" s="212"/>
      <c r="M88" s="213"/>
      <c r="N88" s="213"/>
      <c r="O88" s="213"/>
      <c r="P88" s="213"/>
      <c r="Q88" s="537"/>
      <c r="R88" s="562">
        <v>1</v>
      </c>
      <c r="S88" s="368">
        <v>1</v>
      </c>
      <c r="T88" s="369">
        <v>1</v>
      </c>
    </row>
    <row r="89" spans="1:20" x14ac:dyDescent="0.15">
      <c r="C89" s="496"/>
      <c r="D89" s="269"/>
      <c r="E89" s="89"/>
      <c r="F89" s="165"/>
      <c r="G89" s="207" t="s">
        <v>356</v>
      </c>
      <c r="H89" s="205"/>
      <c r="I89" s="206"/>
      <c r="J89" s="635">
        <v>1</v>
      </c>
      <c r="K89" s="608"/>
      <c r="L89" s="212"/>
      <c r="M89" s="213"/>
      <c r="N89" s="213"/>
      <c r="O89" s="213"/>
      <c r="P89" s="213"/>
      <c r="Q89" s="537"/>
      <c r="R89" s="562"/>
      <c r="S89" s="368"/>
      <c r="T89" s="369"/>
    </row>
    <row r="90" spans="1:20" x14ac:dyDescent="0.15">
      <c r="C90" s="496"/>
      <c r="D90" s="269"/>
      <c r="E90" s="89"/>
      <c r="F90" s="165"/>
      <c r="G90" s="207" t="s">
        <v>357</v>
      </c>
      <c r="H90" s="205"/>
      <c r="I90" s="206"/>
      <c r="J90" s="635">
        <v>1</v>
      </c>
      <c r="K90" s="608"/>
      <c r="L90" s="212"/>
      <c r="M90" s="213"/>
      <c r="N90" s="213"/>
      <c r="O90" s="213"/>
      <c r="P90" s="213"/>
      <c r="Q90" s="537"/>
      <c r="R90" s="562">
        <v>3</v>
      </c>
      <c r="S90" s="368"/>
      <c r="T90" s="369"/>
    </row>
    <row r="91" spans="1:20" x14ac:dyDescent="0.15">
      <c r="C91" s="496"/>
      <c r="D91" s="269"/>
      <c r="E91" s="26"/>
      <c r="F91" s="166"/>
      <c r="G91" s="207" t="s">
        <v>108</v>
      </c>
      <c r="H91" s="205"/>
      <c r="I91" s="206"/>
      <c r="J91" s="635">
        <v>2</v>
      </c>
      <c r="K91" s="608"/>
      <c r="L91" s="212"/>
      <c r="M91" s="213"/>
      <c r="N91" s="213"/>
      <c r="O91" s="213"/>
      <c r="P91" s="213"/>
      <c r="Q91" s="537"/>
      <c r="R91" s="562">
        <v>2</v>
      </c>
      <c r="S91" s="368">
        <v>2</v>
      </c>
      <c r="T91" s="369">
        <v>2</v>
      </c>
    </row>
    <row r="92" spans="1:20" x14ac:dyDescent="0.15">
      <c r="C92" s="496"/>
      <c r="D92" s="269"/>
      <c r="E92" s="89"/>
      <c r="F92" s="165"/>
      <c r="G92" s="207" t="s">
        <v>208</v>
      </c>
      <c r="H92" s="205"/>
      <c r="I92" s="206"/>
      <c r="J92" s="635">
        <v>1</v>
      </c>
      <c r="K92" s="608"/>
      <c r="L92" s="212"/>
      <c r="M92" s="213"/>
      <c r="N92" s="213"/>
      <c r="O92" s="213"/>
      <c r="P92" s="213"/>
      <c r="Q92" s="537"/>
      <c r="R92" s="562"/>
      <c r="S92" s="368">
        <v>3</v>
      </c>
      <c r="T92" s="369">
        <v>3</v>
      </c>
    </row>
    <row r="93" spans="1:20" x14ac:dyDescent="0.15">
      <c r="C93" s="496"/>
      <c r="D93" s="500"/>
      <c r="G93" s="247" t="s">
        <v>79</v>
      </c>
      <c r="H93" s="205"/>
      <c r="I93" s="206"/>
      <c r="J93" s="635">
        <v>1</v>
      </c>
      <c r="K93" s="608"/>
      <c r="L93" s="212"/>
      <c r="M93" s="213"/>
      <c r="N93" s="213"/>
      <c r="O93" s="213"/>
      <c r="P93" s="213"/>
      <c r="Q93" s="537"/>
      <c r="R93" s="562"/>
      <c r="S93" s="368">
        <v>3</v>
      </c>
      <c r="T93" s="369">
        <v>3</v>
      </c>
    </row>
    <row r="94" spans="1:20" x14ac:dyDescent="0.15">
      <c r="C94" s="496"/>
      <c r="D94" s="269"/>
      <c r="E94" s="89"/>
      <c r="F94" s="165"/>
      <c r="G94" s="204" t="s">
        <v>298</v>
      </c>
      <c r="H94" s="205"/>
      <c r="I94" s="206"/>
      <c r="J94" s="635">
        <v>1</v>
      </c>
      <c r="K94" s="608"/>
      <c r="L94" s="212"/>
      <c r="M94" s="213"/>
      <c r="N94" s="213"/>
      <c r="O94" s="213"/>
      <c r="P94" s="213"/>
      <c r="Q94" s="537"/>
      <c r="R94" s="562"/>
      <c r="S94" s="368">
        <v>3</v>
      </c>
      <c r="T94" s="369">
        <v>3</v>
      </c>
    </row>
    <row r="95" spans="1:20" ht="15" customHeight="1" x14ac:dyDescent="0.15">
      <c r="A95" s="128"/>
      <c r="B95" s="128"/>
      <c r="C95" s="497"/>
      <c r="D95" s="269"/>
      <c r="E95" s="89"/>
      <c r="F95" s="165"/>
      <c r="G95" s="250" t="s">
        <v>205</v>
      </c>
      <c r="H95" s="39"/>
      <c r="I95" s="157"/>
      <c r="J95" s="635">
        <v>1</v>
      </c>
      <c r="K95" s="608"/>
      <c r="L95" s="212"/>
      <c r="M95" s="213"/>
      <c r="N95" s="213"/>
      <c r="O95" s="213"/>
      <c r="P95" s="213"/>
      <c r="Q95" s="537"/>
      <c r="R95" s="562"/>
      <c r="S95" s="368">
        <v>1</v>
      </c>
      <c r="T95" s="369">
        <v>1</v>
      </c>
    </row>
    <row r="96" spans="1:20" x14ac:dyDescent="0.15">
      <c r="C96" s="496"/>
      <c r="D96" s="499"/>
      <c r="E96" s="26"/>
      <c r="F96" s="166"/>
      <c r="G96" s="247" t="s">
        <v>80</v>
      </c>
      <c r="H96" s="205"/>
      <c r="I96" s="206"/>
      <c r="J96" s="635">
        <v>1</v>
      </c>
      <c r="K96" s="608"/>
      <c r="L96" s="212"/>
      <c r="M96" s="213"/>
      <c r="N96" s="213"/>
      <c r="O96" s="213"/>
      <c r="P96" s="213"/>
      <c r="Q96" s="537"/>
      <c r="R96" s="562">
        <v>1</v>
      </c>
      <c r="S96" s="368">
        <v>3</v>
      </c>
      <c r="T96" s="369">
        <v>3</v>
      </c>
    </row>
    <row r="97" spans="1:20" x14ac:dyDescent="0.15">
      <c r="C97" s="496"/>
      <c r="D97" s="499"/>
      <c r="E97" s="26"/>
      <c r="F97" s="166"/>
      <c r="G97" s="207" t="s">
        <v>350</v>
      </c>
      <c r="H97" s="205"/>
      <c r="I97" s="206"/>
      <c r="J97" s="635">
        <v>1</v>
      </c>
      <c r="K97" s="608"/>
      <c r="L97" s="212"/>
      <c r="M97" s="213"/>
      <c r="N97" s="213"/>
      <c r="O97" s="213"/>
      <c r="P97" s="213"/>
      <c r="Q97" s="537"/>
      <c r="R97" s="562">
        <v>1</v>
      </c>
      <c r="S97" s="368">
        <v>1</v>
      </c>
      <c r="T97" s="369">
        <v>1</v>
      </c>
    </row>
    <row r="98" spans="1:20" x14ac:dyDescent="0.15">
      <c r="C98" s="496"/>
      <c r="D98" s="269"/>
      <c r="E98" s="89"/>
      <c r="F98" s="165"/>
      <c r="G98" s="207" t="s">
        <v>89</v>
      </c>
      <c r="H98" s="205"/>
      <c r="I98" s="206"/>
      <c r="J98" s="635">
        <v>1</v>
      </c>
      <c r="K98" s="608"/>
      <c r="L98" s="212"/>
      <c r="M98" s="213"/>
      <c r="N98" s="213"/>
      <c r="O98" s="213"/>
      <c r="P98" s="213"/>
      <c r="Q98" s="537"/>
      <c r="R98" s="562">
        <v>1</v>
      </c>
      <c r="S98" s="368">
        <v>3</v>
      </c>
      <c r="T98" s="369">
        <v>3</v>
      </c>
    </row>
    <row r="99" spans="1:20" x14ac:dyDescent="0.15">
      <c r="C99" s="496"/>
      <c r="D99" s="269"/>
      <c r="E99" s="89"/>
      <c r="F99" s="165"/>
      <c r="G99" s="207" t="s">
        <v>99</v>
      </c>
      <c r="H99" s="205"/>
      <c r="I99" s="206"/>
      <c r="J99" s="635">
        <v>1</v>
      </c>
      <c r="K99" s="608"/>
      <c r="L99" s="212"/>
      <c r="M99" s="213"/>
      <c r="N99" s="213"/>
      <c r="O99" s="213"/>
      <c r="P99" s="213"/>
      <c r="Q99" s="537"/>
      <c r="R99" s="562">
        <v>1</v>
      </c>
      <c r="S99" s="368">
        <v>1</v>
      </c>
      <c r="T99" s="369">
        <v>1</v>
      </c>
    </row>
    <row r="100" spans="1:20" ht="16.5" thickBot="1" x14ac:dyDescent="0.2">
      <c r="C100" s="496"/>
      <c r="D100" s="501"/>
      <c r="E100" s="502"/>
      <c r="F100" s="503"/>
      <c r="G100" s="239" t="s">
        <v>209</v>
      </c>
      <c r="H100" s="240"/>
      <c r="I100" s="241"/>
      <c r="J100" s="636">
        <v>1</v>
      </c>
      <c r="K100" s="609"/>
      <c r="L100" s="242"/>
      <c r="M100" s="243"/>
      <c r="N100" s="243"/>
      <c r="O100" s="243"/>
      <c r="P100" s="243"/>
      <c r="Q100" s="538"/>
      <c r="R100" s="563">
        <v>1</v>
      </c>
      <c r="S100" s="370">
        <v>3</v>
      </c>
      <c r="T100" s="371">
        <v>3</v>
      </c>
    </row>
    <row r="101" spans="1:20" x14ac:dyDescent="0.15">
      <c r="C101" s="496"/>
      <c r="D101" s="504" t="s">
        <v>232</v>
      </c>
      <c r="E101" s="505"/>
      <c r="F101" s="506"/>
      <c r="G101" s="507" t="s">
        <v>196</v>
      </c>
      <c r="H101" s="508"/>
      <c r="I101" s="509"/>
      <c r="J101" s="634">
        <v>1</v>
      </c>
      <c r="K101" s="607"/>
      <c r="L101" s="278"/>
      <c r="M101" s="279"/>
      <c r="N101" s="279"/>
      <c r="O101" s="279"/>
      <c r="P101" s="279"/>
      <c r="Q101" s="536"/>
      <c r="R101" s="561">
        <v>1</v>
      </c>
      <c r="S101" s="366">
        <v>1</v>
      </c>
      <c r="T101" s="367">
        <v>1</v>
      </c>
    </row>
    <row r="102" spans="1:20" ht="15" customHeight="1" x14ac:dyDescent="0.15">
      <c r="A102" s="128"/>
      <c r="B102" s="128"/>
      <c r="C102" s="495"/>
      <c r="D102" s="269"/>
      <c r="E102" s="26"/>
      <c r="F102" s="166"/>
      <c r="G102" s="250" t="s">
        <v>77</v>
      </c>
      <c r="H102" s="39"/>
      <c r="I102" s="157"/>
      <c r="J102" s="635">
        <v>3</v>
      </c>
      <c r="K102" s="608"/>
      <c r="L102" s="212"/>
      <c r="M102" s="213"/>
      <c r="N102" s="213"/>
      <c r="O102" s="213"/>
      <c r="P102" s="213"/>
      <c r="Q102" s="537"/>
      <c r="R102" s="562">
        <v>3</v>
      </c>
      <c r="S102" s="368">
        <v>3</v>
      </c>
      <c r="T102" s="369">
        <v>3</v>
      </c>
    </row>
    <row r="103" spans="1:20" x14ac:dyDescent="0.15">
      <c r="C103" s="496"/>
      <c r="D103" s="269"/>
      <c r="E103" s="89"/>
      <c r="F103" s="165"/>
      <c r="G103" s="207" t="s">
        <v>207</v>
      </c>
      <c r="H103" s="205"/>
      <c r="I103" s="206"/>
      <c r="J103" s="635">
        <v>3</v>
      </c>
      <c r="K103" s="608"/>
      <c r="L103" s="212"/>
      <c r="M103" s="213"/>
      <c r="N103" s="213"/>
      <c r="O103" s="213"/>
      <c r="P103" s="213"/>
      <c r="Q103" s="537"/>
      <c r="R103" s="562">
        <v>1</v>
      </c>
      <c r="S103" s="368">
        <v>1</v>
      </c>
      <c r="T103" s="369">
        <v>1</v>
      </c>
    </row>
    <row r="104" spans="1:20" x14ac:dyDescent="0.15">
      <c r="C104" s="496"/>
      <c r="D104" s="269"/>
      <c r="E104" s="89"/>
      <c r="F104" s="165"/>
      <c r="G104" s="207" t="s">
        <v>352</v>
      </c>
      <c r="H104" s="205"/>
      <c r="I104" s="206"/>
      <c r="J104" s="635">
        <v>3</v>
      </c>
      <c r="K104" s="608"/>
      <c r="L104" s="212"/>
      <c r="M104" s="213"/>
      <c r="N104" s="213"/>
      <c r="O104" s="213"/>
      <c r="P104" s="213"/>
      <c r="Q104" s="537"/>
      <c r="R104" s="562"/>
      <c r="S104" s="368"/>
      <c r="T104" s="369"/>
    </row>
    <row r="105" spans="1:20" x14ac:dyDescent="0.15">
      <c r="C105" s="496"/>
      <c r="D105" s="499"/>
      <c r="E105" s="26"/>
      <c r="F105" s="166"/>
      <c r="G105" s="204" t="s">
        <v>82</v>
      </c>
      <c r="H105" s="205"/>
      <c r="I105" s="206"/>
      <c r="J105" s="635">
        <v>3</v>
      </c>
      <c r="K105" s="608"/>
      <c r="L105" s="212"/>
      <c r="M105" s="213"/>
      <c r="N105" s="213"/>
      <c r="O105" s="213"/>
      <c r="P105" s="213"/>
      <c r="Q105" s="537"/>
      <c r="R105" s="562">
        <v>1</v>
      </c>
      <c r="S105" s="368">
        <v>1</v>
      </c>
      <c r="T105" s="369">
        <v>1</v>
      </c>
    </row>
    <row r="106" spans="1:20" x14ac:dyDescent="0.15">
      <c r="C106" s="496"/>
      <c r="D106" s="499"/>
      <c r="E106" s="26"/>
      <c r="F106" s="166"/>
      <c r="G106" s="204" t="s">
        <v>353</v>
      </c>
      <c r="H106" s="205"/>
      <c r="I106" s="206"/>
      <c r="J106" s="635">
        <v>3</v>
      </c>
      <c r="K106" s="608"/>
      <c r="L106" s="212"/>
      <c r="M106" s="213"/>
      <c r="N106" s="213"/>
      <c r="O106" s="213"/>
      <c r="P106" s="213"/>
      <c r="Q106" s="537"/>
      <c r="R106" s="562"/>
      <c r="S106" s="368"/>
      <c r="T106" s="369"/>
    </row>
    <row r="107" spans="1:20" x14ac:dyDescent="0.15">
      <c r="C107" s="496"/>
      <c r="D107" s="499"/>
      <c r="E107" s="26"/>
      <c r="F107" s="166"/>
      <c r="G107" s="204" t="s">
        <v>354</v>
      </c>
      <c r="H107" s="205"/>
      <c r="I107" s="206"/>
      <c r="J107" s="635">
        <v>3</v>
      </c>
      <c r="K107" s="608"/>
      <c r="L107" s="212"/>
      <c r="M107" s="213"/>
      <c r="N107" s="213"/>
      <c r="O107" s="213"/>
      <c r="P107" s="213"/>
      <c r="Q107" s="537"/>
      <c r="R107" s="562"/>
      <c r="S107" s="368"/>
      <c r="T107" s="369"/>
    </row>
    <row r="108" spans="1:20" x14ac:dyDescent="0.15">
      <c r="C108" s="496"/>
      <c r="D108" s="499"/>
      <c r="E108" s="26"/>
      <c r="F108" s="166"/>
      <c r="G108" s="204" t="s">
        <v>206</v>
      </c>
      <c r="H108" s="205"/>
      <c r="I108" s="206"/>
      <c r="J108" s="635">
        <v>3</v>
      </c>
      <c r="K108" s="608"/>
      <c r="L108" s="212"/>
      <c r="M108" s="213"/>
      <c r="N108" s="213"/>
      <c r="O108" s="213"/>
      <c r="P108" s="213"/>
      <c r="Q108" s="537"/>
      <c r="R108" s="562">
        <v>3</v>
      </c>
      <c r="S108" s="368">
        <v>3</v>
      </c>
      <c r="T108" s="369">
        <v>3</v>
      </c>
    </row>
    <row r="109" spans="1:20" ht="16.5" thickBot="1" x14ac:dyDescent="0.2">
      <c r="C109" s="496"/>
      <c r="D109" s="510"/>
      <c r="E109" s="256"/>
      <c r="F109" s="257"/>
      <c r="G109" s="511" t="s">
        <v>351</v>
      </c>
      <c r="H109" s="240"/>
      <c r="I109" s="241"/>
      <c r="J109" s="636">
        <v>2</v>
      </c>
      <c r="K109" s="609"/>
      <c r="L109" s="512"/>
      <c r="M109" s="513"/>
      <c r="N109" s="513"/>
      <c r="O109" s="513"/>
      <c r="P109" s="513"/>
      <c r="Q109" s="541"/>
      <c r="R109" s="563"/>
      <c r="S109" s="370"/>
      <c r="T109" s="371"/>
    </row>
    <row r="110" spans="1:20" x14ac:dyDescent="0.15">
      <c r="C110" s="496"/>
      <c r="D110" s="504" t="s">
        <v>233</v>
      </c>
      <c r="E110" s="505"/>
      <c r="F110" s="506"/>
      <c r="G110" s="507" t="s">
        <v>93</v>
      </c>
      <c r="H110" s="508"/>
      <c r="I110" s="509"/>
      <c r="J110" s="634">
        <v>1</v>
      </c>
      <c r="K110" s="607"/>
      <c r="L110" s="278"/>
      <c r="M110" s="279"/>
      <c r="N110" s="279"/>
      <c r="O110" s="279"/>
      <c r="P110" s="279"/>
      <c r="Q110" s="536"/>
      <c r="R110" s="561">
        <v>1</v>
      </c>
      <c r="S110" s="366">
        <v>1</v>
      </c>
      <c r="T110" s="367">
        <v>1</v>
      </c>
    </row>
    <row r="111" spans="1:20" x14ac:dyDescent="0.15">
      <c r="C111" s="496"/>
      <c r="D111" s="269"/>
      <c r="E111" s="26"/>
      <c r="F111" s="166"/>
      <c r="G111" s="207" t="s">
        <v>197</v>
      </c>
      <c r="H111" s="205"/>
      <c r="I111" s="206"/>
      <c r="J111" s="635">
        <v>1</v>
      </c>
      <c r="K111" s="608"/>
      <c r="L111" s="212"/>
      <c r="M111" s="213"/>
      <c r="N111" s="213"/>
      <c r="O111" s="213"/>
      <c r="P111" s="213"/>
      <c r="Q111" s="537"/>
      <c r="R111" s="562">
        <v>1</v>
      </c>
      <c r="S111" s="368">
        <v>1</v>
      </c>
      <c r="T111" s="369">
        <v>1</v>
      </c>
    </row>
    <row r="112" spans="1:20" x14ac:dyDescent="0.15">
      <c r="C112" s="496"/>
      <c r="D112" s="269"/>
      <c r="E112" s="26"/>
      <c r="F112" s="166"/>
      <c r="G112" s="207" t="s">
        <v>411</v>
      </c>
      <c r="H112" s="205"/>
      <c r="I112" s="206"/>
      <c r="J112" s="635">
        <v>3</v>
      </c>
      <c r="K112" s="608"/>
      <c r="L112" s="212"/>
      <c r="M112" s="213"/>
      <c r="N112" s="213"/>
      <c r="O112" s="213"/>
      <c r="P112" s="213"/>
      <c r="Q112" s="537"/>
      <c r="R112" s="562">
        <v>3</v>
      </c>
      <c r="S112" s="368">
        <v>3</v>
      </c>
      <c r="T112" s="369">
        <v>3</v>
      </c>
    </row>
    <row r="113" spans="1:20" ht="15" customHeight="1" x14ac:dyDescent="0.15">
      <c r="A113" s="128"/>
      <c r="B113" s="128"/>
      <c r="C113" s="495"/>
      <c r="D113" s="269"/>
      <c r="E113" s="89"/>
      <c r="F113" s="165"/>
      <c r="G113" s="250" t="s">
        <v>78</v>
      </c>
      <c r="H113" s="39"/>
      <c r="I113" s="157"/>
      <c r="J113" s="635">
        <v>2</v>
      </c>
      <c r="K113" s="608"/>
      <c r="L113" s="212"/>
      <c r="M113" s="213"/>
      <c r="N113" s="213"/>
      <c r="O113" s="213"/>
      <c r="P113" s="213"/>
      <c r="Q113" s="537"/>
      <c r="R113" s="562">
        <v>2</v>
      </c>
      <c r="S113" s="368">
        <v>2</v>
      </c>
      <c r="T113" s="369">
        <v>2</v>
      </c>
    </row>
    <row r="114" spans="1:20" x14ac:dyDescent="0.15">
      <c r="C114" s="496"/>
      <c r="D114" s="269"/>
      <c r="E114" s="89"/>
      <c r="F114" s="165"/>
      <c r="G114" s="207" t="s">
        <v>88</v>
      </c>
      <c r="H114" s="205"/>
      <c r="I114" s="206"/>
      <c r="J114" s="635">
        <v>1</v>
      </c>
      <c r="K114" s="608"/>
      <c r="L114" s="212"/>
      <c r="M114" s="213"/>
      <c r="N114" s="213"/>
      <c r="O114" s="213"/>
      <c r="P114" s="213"/>
      <c r="Q114" s="537"/>
      <c r="R114" s="562">
        <v>1</v>
      </c>
      <c r="S114" s="368">
        <v>1</v>
      </c>
      <c r="T114" s="369">
        <v>1</v>
      </c>
    </row>
    <row r="115" spans="1:20" x14ac:dyDescent="0.15">
      <c r="C115" s="496"/>
      <c r="D115" s="269"/>
      <c r="E115" s="89"/>
      <c r="F115" s="165"/>
      <c r="G115" s="207" t="s">
        <v>94</v>
      </c>
      <c r="H115" s="205"/>
      <c r="I115" s="206"/>
      <c r="J115" s="635">
        <v>1</v>
      </c>
      <c r="K115" s="608"/>
      <c r="L115" s="212"/>
      <c r="M115" s="213"/>
      <c r="N115" s="213"/>
      <c r="O115" s="213"/>
      <c r="P115" s="213"/>
      <c r="Q115" s="537"/>
      <c r="R115" s="562">
        <v>1</v>
      </c>
      <c r="S115" s="368">
        <v>1</v>
      </c>
      <c r="T115" s="369">
        <v>1</v>
      </c>
    </row>
    <row r="116" spans="1:20" x14ac:dyDescent="0.15">
      <c r="C116" s="496"/>
      <c r="D116" s="499"/>
      <c r="E116" s="26"/>
      <c r="F116" s="166"/>
      <c r="G116" s="207" t="s">
        <v>95</v>
      </c>
      <c r="H116" s="205"/>
      <c r="I116" s="206"/>
      <c r="J116" s="635">
        <v>1</v>
      </c>
      <c r="K116" s="608"/>
      <c r="L116" s="212"/>
      <c r="M116" s="213"/>
      <c r="N116" s="213"/>
      <c r="O116" s="213"/>
      <c r="P116" s="213"/>
      <c r="Q116" s="537"/>
      <c r="R116" s="562">
        <v>1</v>
      </c>
      <c r="S116" s="368">
        <v>1</v>
      </c>
      <c r="T116" s="369">
        <v>1</v>
      </c>
    </row>
    <row r="117" spans="1:20" ht="16.5" thickBot="1" x14ac:dyDescent="0.2">
      <c r="C117" s="496"/>
      <c r="D117" s="514"/>
      <c r="E117" s="256"/>
      <c r="F117" s="257"/>
      <c r="G117" s="239" t="s">
        <v>96</v>
      </c>
      <c r="H117" s="240"/>
      <c r="I117" s="241"/>
      <c r="J117" s="636">
        <v>3</v>
      </c>
      <c r="K117" s="609"/>
      <c r="L117" s="242"/>
      <c r="M117" s="243"/>
      <c r="N117" s="243"/>
      <c r="O117" s="243"/>
      <c r="P117" s="243"/>
      <c r="Q117" s="538"/>
      <c r="R117" s="563">
        <v>3</v>
      </c>
      <c r="S117" s="370">
        <v>3</v>
      </c>
      <c r="T117" s="371">
        <v>3</v>
      </c>
    </row>
    <row r="118" spans="1:20" x14ac:dyDescent="0.15">
      <c r="C118" s="496"/>
      <c r="D118" s="498" t="s">
        <v>234</v>
      </c>
      <c r="E118" s="237"/>
      <c r="F118" s="238"/>
      <c r="G118" s="507" t="s">
        <v>109</v>
      </c>
      <c r="H118" s="508"/>
      <c r="I118" s="509"/>
      <c r="J118" s="634">
        <v>1</v>
      </c>
      <c r="K118" s="607"/>
      <c r="L118" s="278"/>
      <c r="M118" s="279"/>
      <c r="N118" s="279"/>
      <c r="O118" s="279"/>
      <c r="P118" s="279"/>
      <c r="Q118" s="536"/>
      <c r="R118" s="561">
        <v>1</v>
      </c>
      <c r="S118" s="366">
        <v>1</v>
      </c>
      <c r="T118" s="367">
        <v>1</v>
      </c>
    </row>
    <row r="119" spans="1:20" x14ac:dyDescent="0.15">
      <c r="C119" s="496"/>
      <c r="D119" s="269"/>
      <c r="E119" s="89"/>
      <c r="F119" s="165"/>
      <c r="G119" s="207" t="s">
        <v>110</v>
      </c>
      <c r="H119" s="205"/>
      <c r="I119" s="206"/>
      <c r="J119" s="635">
        <v>1</v>
      </c>
      <c r="K119" s="608"/>
      <c r="L119" s="212"/>
      <c r="M119" s="213"/>
      <c r="N119" s="213"/>
      <c r="O119" s="213"/>
      <c r="P119" s="213"/>
      <c r="Q119" s="537"/>
      <c r="R119" s="562">
        <v>1</v>
      </c>
      <c r="S119" s="368">
        <v>1</v>
      </c>
      <c r="T119" s="369">
        <v>1</v>
      </c>
    </row>
    <row r="120" spans="1:20" ht="16.5" thickBot="1" x14ac:dyDescent="0.2">
      <c r="C120" s="496"/>
      <c r="D120" s="501"/>
      <c r="E120" s="502"/>
      <c r="F120" s="503"/>
      <c r="G120" s="239" t="s">
        <v>111</v>
      </c>
      <c r="H120" s="240"/>
      <c r="I120" s="241"/>
      <c r="J120" s="636">
        <v>1</v>
      </c>
      <c r="K120" s="609"/>
      <c r="L120" s="242"/>
      <c r="M120" s="243"/>
      <c r="N120" s="243"/>
      <c r="O120" s="243"/>
      <c r="P120" s="243"/>
      <c r="Q120" s="538"/>
      <c r="R120" s="563">
        <v>1</v>
      </c>
      <c r="S120" s="370">
        <v>1</v>
      </c>
      <c r="T120" s="371">
        <v>1</v>
      </c>
    </row>
    <row r="121" spans="1:20" x14ac:dyDescent="0.15">
      <c r="C121" s="496"/>
      <c r="D121" s="498" t="s">
        <v>105</v>
      </c>
      <c r="E121" s="237"/>
      <c r="F121" s="238"/>
      <c r="G121" s="507" t="s">
        <v>210</v>
      </c>
      <c r="H121" s="508"/>
      <c r="I121" s="509"/>
      <c r="J121" s="634">
        <v>1</v>
      </c>
      <c r="K121" s="607"/>
      <c r="L121" s="278"/>
      <c r="M121" s="279"/>
      <c r="N121" s="279"/>
      <c r="O121" s="279"/>
      <c r="P121" s="279"/>
      <c r="Q121" s="536"/>
      <c r="R121" s="561">
        <v>1</v>
      </c>
      <c r="S121" s="366">
        <v>1</v>
      </c>
      <c r="T121" s="367">
        <v>1</v>
      </c>
    </row>
    <row r="122" spans="1:20" x14ac:dyDescent="0.15">
      <c r="C122" s="496"/>
      <c r="D122" s="269"/>
      <c r="E122" s="89"/>
      <c r="F122" s="165"/>
      <c r="G122" s="251" t="s">
        <v>106</v>
      </c>
      <c r="H122" s="252"/>
      <c r="I122" s="253"/>
      <c r="J122" s="638">
        <v>1</v>
      </c>
      <c r="K122" s="611"/>
      <c r="L122" s="254"/>
      <c r="M122" s="255"/>
      <c r="N122" s="255"/>
      <c r="O122" s="255"/>
      <c r="P122" s="255"/>
      <c r="Q122" s="542"/>
      <c r="R122" s="562">
        <v>1</v>
      </c>
      <c r="S122" s="368">
        <v>1</v>
      </c>
      <c r="T122" s="369">
        <v>1</v>
      </c>
    </row>
    <row r="123" spans="1:20" ht="16.5" thickBot="1" x14ac:dyDescent="0.2">
      <c r="C123" s="496"/>
      <c r="D123" s="501"/>
      <c r="E123" s="256"/>
      <c r="F123" s="257"/>
      <c r="G123" s="239" t="s">
        <v>107</v>
      </c>
      <c r="H123" s="240"/>
      <c r="I123" s="241"/>
      <c r="J123" s="636">
        <v>1</v>
      </c>
      <c r="K123" s="609"/>
      <c r="L123" s="242"/>
      <c r="M123" s="243"/>
      <c r="N123" s="243"/>
      <c r="O123" s="243"/>
      <c r="P123" s="243"/>
      <c r="Q123" s="538"/>
      <c r="R123" s="563">
        <v>1</v>
      </c>
      <c r="S123" s="370">
        <v>1</v>
      </c>
      <c r="T123" s="371">
        <v>1</v>
      </c>
    </row>
    <row r="124" spans="1:20" x14ac:dyDescent="0.15">
      <c r="C124" s="496"/>
      <c r="D124" s="498" t="s">
        <v>358</v>
      </c>
      <c r="E124" s="505"/>
      <c r="F124" s="506"/>
      <c r="G124" s="507"/>
      <c r="H124" s="508"/>
      <c r="I124" s="509"/>
      <c r="J124" s="634"/>
      <c r="K124" s="607"/>
      <c r="L124" s="278"/>
      <c r="M124" s="279"/>
      <c r="N124" s="279"/>
      <c r="O124" s="279"/>
      <c r="P124" s="279"/>
      <c r="Q124" s="536"/>
      <c r="R124" s="561">
        <v>1</v>
      </c>
      <c r="S124" s="366">
        <v>1</v>
      </c>
      <c r="T124" s="367">
        <v>1</v>
      </c>
    </row>
    <row r="125" spans="1:20" x14ac:dyDescent="0.15">
      <c r="C125" s="496"/>
      <c r="D125" s="269" t="s">
        <v>391</v>
      </c>
      <c r="E125" s="26"/>
      <c r="F125" s="166"/>
      <c r="G125" s="207"/>
      <c r="H125" s="205"/>
      <c r="I125" s="206"/>
      <c r="J125" s="635"/>
      <c r="K125" s="608"/>
      <c r="L125" s="212"/>
      <c r="M125" s="213"/>
      <c r="N125" s="213"/>
      <c r="O125" s="213"/>
      <c r="P125" s="213"/>
      <c r="Q125" s="537"/>
      <c r="R125" s="562">
        <v>1</v>
      </c>
      <c r="S125" s="368">
        <v>1</v>
      </c>
      <c r="T125" s="369">
        <v>1</v>
      </c>
    </row>
    <row r="126" spans="1:20" x14ac:dyDescent="0.15">
      <c r="C126" s="496"/>
      <c r="D126" s="269"/>
      <c r="E126" s="26"/>
      <c r="F126" s="166"/>
      <c r="G126" s="207"/>
      <c r="H126" s="205"/>
      <c r="I126" s="206"/>
      <c r="J126" s="635"/>
      <c r="K126" s="608"/>
      <c r="L126" s="212"/>
      <c r="M126" s="213"/>
      <c r="N126" s="213"/>
      <c r="O126" s="213"/>
      <c r="P126" s="213"/>
      <c r="Q126" s="537"/>
      <c r="R126" s="562">
        <v>1</v>
      </c>
      <c r="S126" s="368">
        <v>1</v>
      </c>
      <c r="T126" s="369">
        <v>1</v>
      </c>
    </row>
    <row r="127" spans="1:20" x14ac:dyDescent="0.15">
      <c r="C127" s="496"/>
      <c r="D127" s="269"/>
      <c r="E127" s="26"/>
      <c r="F127" s="166"/>
      <c r="G127" s="207"/>
      <c r="H127" s="205"/>
      <c r="I127" s="206"/>
      <c r="J127" s="635"/>
      <c r="K127" s="608"/>
      <c r="L127" s="212"/>
      <c r="M127" s="213"/>
      <c r="N127" s="213"/>
      <c r="O127" s="213"/>
      <c r="P127" s="213"/>
      <c r="Q127" s="537"/>
      <c r="R127" s="562">
        <v>1</v>
      </c>
      <c r="S127" s="368">
        <v>1</v>
      </c>
      <c r="T127" s="369">
        <v>1</v>
      </c>
    </row>
    <row r="128" spans="1:20" ht="16.5" thickBot="1" x14ac:dyDescent="0.2">
      <c r="A128" s="80"/>
      <c r="B128" s="80"/>
      <c r="C128" s="515"/>
      <c r="D128" s="501"/>
      <c r="E128" s="256"/>
      <c r="F128" s="257"/>
      <c r="G128" s="239"/>
      <c r="H128" s="240"/>
      <c r="I128" s="241"/>
      <c r="J128" s="636"/>
      <c r="K128" s="609"/>
      <c r="L128" s="242"/>
      <c r="M128" s="243"/>
      <c r="N128" s="243"/>
      <c r="O128" s="243"/>
      <c r="P128" s="243"/>
      <c r="Q128" s="538"/>
      <c r="R128" s="563">
        <v>1</v>
      </c>
      <c r="S128" s="370">
        <v>1</v>
      </c>
      <c r="T128" s="371">
        <v>1</v>
      </c>
    </row>
    <row r="129" spans="1:20" ht="15" customHeight="1" x14ac:dyDescent="0.15">
      <c r="A129" s="80"/>
      <c r="B129" s="80"/>
      <c r="C129" s="260" t="s">
        <v>389</v>
      </c>
      <c r="D129" s="262" t="s">
        <v>71</v>
      </c>
      <c r="E129" s="218" t="s">
        <v>371</v>
      </c>
      <c r="F129" s="219" t="s">
        <v>144</v>
      </c>
      <c r="G129" s="219" t="s">
        <v>74</v>
      </c>
      <c r="H129" s="220"/>
      <c r="I129" s="234"/>
      <c r="J129" s="643">
        <v>1</v>
      </c>
      <c r="K129" s="644" t="str">
        <f>IFERROR(AVERAGE(L129:Q129),"")</f>
        <v/>
      </c>
      <c r="L129" s="235"/>
      <c r="M129" s="236"/>
      <c r="N129" s="236"/>
      <c r="O129" s="236"/>
      <c r="P129" s="236"/>
      <c r="Q129" s="543"/>
      <c r="R129" s="655">
        <v>1</v>
      </c>
      <c r="S129" s="656">
        <v>2</v>
      </c>
      <c r="T129" s="657">
        <v>3</v>
      </c>
    </row>
    <row r="130" spans="1:20" x14ac:dyDescent="0.15">
      <c r="A130" s="80"/>
      <c r="B130" s="80"/>
      <c r="C130" s="261"/>
      <c r="D130" s="263"/>
      <c r="E130" s="90"/>
      <c r="F130" s="93" t="s">
        <v>91</v>
      </c>
      <c r="G130" s="93" t="s">
        <v>146</v>
      </c>
      <c r="H130" s="39"/>
      <c r="I130" s="157"/>
      <c r="J130" s="645">
        <v>4</v>
      </c>
      <c r="K130" s="646" t="str">
        <f t="shared" ref="K130:K191" si="0">IFERROR(AVERAGE(L130:Q130),"")</f>
        <v/>
      </c>
      <c r="L130" s="20"/>
      <c r="M130" s="18"/>
      <c r="N130" s="18"/>
      <c r="O130" s="18"/>
      <c r="P130" s="18"/>
      <c r="Q130" s="544"/>
      <c r="R130" s="658">
        <v>3</v>
      </c>
      <c r="S130" s="659">
        <v>1</v>
      </c>
      <c r="T130" s="660">
        <v>1</v>
      </c>
    </row>
    <row r="131" spans="1:20" ht="15" customHeight="1" x14ac:dyDescent="0.15">
      <c r="A131" s="80"/>
      <c r="B131" s="80"/>
      <c r="C131" s="261"/>
      <c r="D131" s="263"/>
      <c r="E131" s="90"/>
      <c r="F131" s="93" t="s">
        <v>144</v>
      </c>
      <c r="G131" s="93" t="s">
        <v>75</v>
      </c>
      <c r="H131" s="39"/>
      <c r="I131" s="157"/>
      <c r="J131" s="645">
        <v>3</v>
      </c>
      <c r="K131" s="646">
        <f t="shared" si="0"/>
        <v>3</v>
      </c>
      <c r="L131" s="20">
        <v>3</v>
      </c>
      <c r="M131" s="18">
        <v>4</v>
      </c>
      <c r="N131" s="18">
        <v>2</v>
      </c>
      <c r="O131" s="18"/>
      <c r="P131" s="18"/>
      <c r="Q131" s="544"/>
      <c r="R131" s="658">
        <v>3</v>
      </c>
      <c r="S131" s="659">
        <v>2</v>
      </c>
      <c r="T131" s="660">
        <v>2</v>
      </c>
    </row>
    <row r="132" spans="1:20" ht="15" customHeight="1" x14ac:dyDescent="0.15">
      <c r="A132" s="80"/>
      <c r="B132" s="80"/>
      <c r="C132" s="261"/>
      <c r="D132" s="263"/>
      <c r="E132" s="90"/>
      <c r="F132" s="93" t="s">
        <v>91</v>
      </c>
      <c r="G132" s="93" t="s">
        <v>147</v>
      </c>
      <c r="H132" s="39"/>
      <c r="I132" s="157"/>
      <c r="J132" s="645">
        <v>4</v>
      </c>
      <c r="K132" s="646" t="str">
        <f t="shared" si="0"/>
        <v/>
      </c>
      <c r="L132" s="20"/>
      <c r="M132" s="18"/>
      <c r="N132" s="18"/>
      <c r="O132" s="18"/>
      <c r="P132" s="18"/>
      <c r="Q132" s="544"/>
      <c r="R132" s="658">
        <v>3</v>
      </c>
      <c r="S132" s="659">
        <v>2</v>
      </c>
      <c r="T132" s="660">
        <v>2</v>
      </c>
    </row>
    <row r="133" spans="1:20" ht="15" customHeight="1" x14ac:dyDescent="0.15">
      <c r="A133" s="80"/>
      <c r="B133" s="80"/>
      <c r="C133" s="261"/>
      <c r="D133" s="263"/>
      <c r="E133" s="90"/>
      <c r="F133" s="93" t="s">
        <v>144</v>
      </c>
      <c r="G133" s="93" t="s">
        <v>359</v>
      </c>
      <c r="H133" s="39"/>
      <c r="I133" s="157"/>
      <c r="J133" s="645">
        <v>3</v>
      </c>
      <c r="K133" s="646" t="str">
        <f t="shared" si="0"/>
        <v/>
      </c>
      <c r="L133" s="147"/>
      <c r="M133" s="148"/>
      <c r="N133" s="148"/>
      <c r="O133" s="148"/>
      <c r="P133" s="148"/>
      <c r="Q133" s="545"/>
      <c r="R133" s="661">
        <v>3</v>
      </c>
      <c r="S133" s="662">
        <v>1</v>
      </c>
      <c r="T133" s="663">
        <v>1</v>
      </c>
    </row>
    <row r="134" spans="1:20" x14ac:dyDescent="0.15">
      <c r="A134" s="80"/>
      <c r="B134" s="80"/>
      <c r="C134" s="261"/>
      <c r="D134" s="263"/>
      <c r="E134" s="90"/>
      <c r="F134" s="93" t="s">
        <v>91</v>
      </c>
      <c r="G134" s="93" t="s">
        <v>360</v>
      </c>
      <c r="H134" s="39"/>
      <c r="I134" s="157"/>
      <c r="J134" s="645">
        <v>4</v>
      </c>
      <c r="K134" s="646" t="str">
        <f t="shared" si="0"/>
        <v/>
      </c>
      <c r="L134" s="147"/>
      <c r="M134" s="148"/>
      <c r="N134" s="148"/>
      <c r="O134" s="148"/>
      <c r="P134" s="148"/>
      <c r="Q134" s="545"/>
      <c r="R134" s="661">
        <v>3</v>
      </c>
      <c r="S134" s="662">
        <v>1</v>
      </c>
      <c r="T134" s="663">
        <v>1</v>
      </c>
    </row>
    <row r="135" spans="1:20" ht="15" customHeight="1" x14ac:dyDescent="0.15">
      <c r="A135" s="80"/>
      <c r="B135" s="80"/>
      <c r="C135" s="261"/>
      <c r="D135" s="263"/>
      <c r="E135" s="90"/>
      <c r="F135" s="93" t="s">
        <v>144</v>
      </c>
      <c r="G135" s="93" t="s">
        <v>148</v>
      </c>
      <c r="H135" s="39"/>
      <c r="I135" s="157"/>
      <c r="J135" s="645">
        <v>2</v>
      </c>
      <c r="K135" s="646" t="str">
        <f t="shared" si="0"/>
        <v/>
      </c>
      <c r="L135" s="147"/>
      <c r="M135" s="148"/>
      <c r="N135" s="148"/>
      <c r="O135" s="148"/>
      <c r="P135" s="148"/>
      <c r="Q135" s="545"/>
      <c r="R135" s="661">
        <v>3</v>
      </c>
      <c r="S135" s="662">
        <v>3</v>
      </c>
      <c r="T135" s="663">
        <v>3</v>
      </c>
    </row>
    <row r="136" spans="1:20" ht="15" customHeight="1" x14ac:dyDescent="0.15">
      <c r="A136" s="80"/>
      <c r="B136" s="80"/>
      <c r="C136" s="261"/>
      <c r="D136" s="263"/>
      <c r="E136" s="90"/>
      <c r="F136" s="93" t="s">
        <v>91</v>
      </c>
      <c r="G136" s="93" t="s">
        <v>215</v>
      </c>
      <c r="H136" s="39"/>
      <c r="I136" s="157"/>
      <c r="J136" s="645">
        <v>4</v>
      </c>
      <c r="K136" s="646" t="str">
        <f t="shared" si="0"/>
        <v/>
      </c>
      <c r="L136" s="147"/>
      <c r="M136" s="148"/>
      <c r="N136" s="148"/>
      <c r="O136" s="148"/>
      <c r="P136" s="148"/>
      <c r="Q136" s="545"/>
      <c r="R136" s="661">
        <v>3</v>
      </c>
      <c r="S136" s="662">
        <v>2</v>
      </c>
      <c r="T136" s="663">
        <v>2</v>
      </c>
    </row>
    <row r="137" spans="1:20" ht="15" customHeight="1" x14ac:dyDescent="0.15">
      <c r="A137" s="80"/>
      <c r="B137" s="80"/>
      <c r="C137" s="261"/>
      <c r="D137" s="263"/>
      <c r="E137" s="90"/>
      <c r="F137" s="93" t="s">
        <v>144</v>
      </c>
      <c r="G137" s="93" t="s">
        <v>216</v>
      </c>
      <c r="H137" s="39"/>
      <c r="I137" s="157"/>
      <c r="J137" s="645">
        <v>4</v>
      </c>
      <c r="K137" s="646" t="str">
        <f t="shared" si="0"/>
        <v/>
      </c>
      <c r="L137" s="147"/>
      <c r="M137" s="148"/>
      <c r="N137" s="148"/>
      <c r="O137" s="148"/>
      <c r="P137" s="148"/>
      <c r="Q137" s="545"/>
      <c r="R137" s="661">
        <v>3</v>
      </c>
      <c r="S137" s="662">
        <v>1</v>
      </c>
      <c r="T137" s="663">
        <v>1</v>
      </c>
    </row>
    <row r="138" spans="1:20" ht="15" customHeight="1" x14ac:dyDescent="0.15">
      <c r="A138" s="80"/>
      <c r="B138" s="80"/>
      <c r="C138" s="261"/>
      <c r="D138" s="263"/>
      <c r="E138" s="90"/>
      <c r="F138" s="93" t="s">
        <v>91</v>
      </c>
      <c r="G138" s="93" t="s">
        <v>217</v>
      </c>
      <c r="H138" s="39"/>
      <c r="I138" s="157"/>
      <c r="J138" s="645">
        <v>4</v>
      </c>
      <c r="K138" s="646" t="str">
        <f t="shared" si="0"/>
        <v/>
      </c>
      <c r="L138" s="147"/>
      <c r="M138" s="148"/>
      <c r="N138" s="148"/>
      <c r="O138" s="148"/>
      <c r="P138" s="148"/>
      <c r="Q138" s="545"/>
      <c r="R138" s="661">
        <v>3</v>
      </c>
      <c r="S138" s="662">
        <v>2</v>
      </c>
      <c r="T138" s="663">
        <v>2</v>
      </c>
    </row>
    <row r="139" spans="1:20" ht="15" customHeight="1" x14ac:dyDescent="0.15">
      <c r="A139" s="80"/>
      <c r="B139" s="80"/>
      <c r="C139" s="261"/>
      <c r="D139" s="263"/>
      <c r="E139" s="90"/>
      <c r="F139" s="93" t="s">
        <v>144</v>
      </c>
      <c r="G139" s="93" t="s">
        <v>152</v>
      </c>
      <c r="H139" s="39"/>
      <c r="I139" s="157"/>
      <c r="J139" s="645">
        <v>4</v>
      </c>
      <c r="K139" s="646" t="str">
        <f t="shared" si="0"/>
        <v/>
      </c>
      <c r="L139" s="147"/>
      <c r="M139" s="148"/>
      <c r="N139" s="148"/>
      <c r="O139" s="148"/>
      <c r="P139" s="148"/>
      <c r="Q139" s="545"/>
      <c r="R139" s="661">
        <v>3</v>
      </c>
      <c r="S139" s="662">
        <v>3</v>
      </c>
      <c r="T139" s="663">
        <v>3</v>
      </c>
    </row>
    <row r="140" spans="1:20" ht="15" customHeight="1" x14ac:dyDescent="0.15">
      <c r="A140" s="80"/>
      <c r="B140" s="80"/>
      <c r="C140" s="261"/>
      <c r="D140" s="263"/>
      <c r="E140" s="90"/>
      <c r="F140" s="93" t="s">
        <v>91</v>
      </c>
      <c r="G140" s="93" t="s">
        <v>218</v>
      </c>
      <c r="H140" s="39"/>
      <c r="I140" s="157"/>
      <c r="J140" s="645">
        <v>4</v>
      </c>
      <c r="K140" s="646" t="str">
        <f t="shared" si="0"/>
        <v/>
      </c>
      <c r="L140" s="147"/>
      <c r="M140" s="148"/>
      <c r="N140" s="148"/>
      <c r="O140" s="148"/>
      <c r="P140" s="148"/>
      <c r="Q140" s="545"/>
      <c r="R140" s="661">
        <v>3</v>
      </c>
      <c r="S140" s="662">
        <v>1</v>
      </c>
      <c r="T140" s="663">
        <v>1</v>
      </c>
    </row>
    <row r="141" spans="1:20" ht="15" customHeight="1" x14ac:dyDescent="0.15">
      <c r="A141" s="80"/>
      <c r="B141" s="80"/>
      <c r="C141" s="261"/>
      <c r="D141" s="263"/>
      <c r="E141" s="90"/>
      <c r="F141" s="93" t="s">
        <v>144</v>
      </c>
      <c r="G141" s="93" t="s">
        <v>150</v>
      </c>
      <c r="H141" s="39"/>
      <c r="I141" s="157"/>
      <c r="J141" s="645"/>
      <c r="K141" s="646" t="str">
        <f t="shared" si="0"/>
        <v/>
      </c>
      <c r="L141" s="147"/>
      <c r="M141" s="148"/>
      <c r="N141" s="148"/>
      <c r="O141" s="148"/>
      <c r="P141" s="148"/>
      <c r="Q141" s="545"/>
      <c r="R141" s="661"/>
      <c r="S141" s="662"/>
      <c r="T141" s="663"/>
    </row>
    <row r="142" spans="1:20" ht="15" customHeight="1" x14ac:dyDescent="0.15">
      <c r="A142" s="80"/>
      <c r="B142" s="80"/>
      <c r="C142" s="261"/>
      <c r="D142" s="263"/>
      <c r="E142" s="90"/>
      <c r="F142" s="93" t="s">
        <v>91</v>
      </c>
      <c r="G142" s="93" t="s">
        <v>151</v>
      </c>
      <c r="H142" s="39"/>
      <c r="I142" s="157"/>
      <c r="J142" s="645"/>
      <c r="K142" s="646" t="str">
        <f t="shared" si="0"/>
        <v/>
      </c>
      <c r="L142" s="147"/>
      <c r="M142" s="148"/>
      <c r="N142" s="148"/>
      <c r="O142" s="148"/>
      <c r="P142" s="148"/>
      <c r="Q142" s="545"/>
      <c r="R142" s="661"/>
      <c r="S142" s="662"/>
      <c r="T142" s="663"/>
    </row>
    <row r="143" spans="1:20" ht="15" customHeight="1" x14ac:dyDescent="0.15">
      <c r="A143" s="80"/>
      <c r="B143" s="80"/>
      <c r="C143" s="261"/>
      <c r="D143" s="263"/>
      <c r="E143" s="90"/>
      <c r="F143" s="93" t="s">
        <v>144</v>
      </c>
      <c r="G143" s="93" t="s">
        <v>153</v>
      </c>
      <c r="H143" s="39"/>
      <c r="I143" s="157"/>
      <c r="J143" s="647">
        <v>4</v>
      </c>
      <c r="K143" s="648" t="str">
        <f t="shared" si="0"/>
        <v/>
      </c>
      <c r="L143" s="245"/>
      <c r="M143" s="246"/>
      <c r="N143" s="246"/>
      <c r="O143" s="246"/>
      <c r="P143" s="246"/>
      <c r="Q143" s="546"/>
      <c r="R143" s="661">
        <v>3</v>
      </c>
      <c r="S143" s="662">
        <v>2</v>
      </c>
      <c r="T143" s="663">
        <v>2</v>
      </c>
    </row>
    <row r="144" spans="1:20" x14ac:dyDescent="0.15">
      <c r="A144" s="80"/>
      <c r="B144" s="80"/>
      <c r="C144" s="261"/>
      <c r="D144" s="263"/>
      <c r="E144" s="91"/>
      <c r="F144" s="93" t="s">
        <v>91</v>
      </c>
      <c r="G144" s="93" t="s">
        <v>214</v>
      </c>
      <c r="H144" s="39"/>
      <c r="I144" s="157"/>
      <c r="J144" s="645">
        <v>4</v>
      </c>
      <c r="K144" s="649" t="str">
        <f t="shared" si="0"/>
        <v/>
      </c>
      <c r="L144" s="212"/>
      <c r="M144" s="213"/>
      <c r="N144" s="213"/>
      <c r="O144" s="213"/>
      <c r="P144" s="213"/>
      <c r="Q144" s="537"/>
      <c r="R144" s="661">
        <v>3</v>
      </c>
      <c r="S144" s="662"/>
      <c r="T144" s="663"/>
    </row>
    <row r="145" spans="1:20" ht="15" customHeight="1" x14ac:dyDescent="0.15">
      <c r="A145" s="80"/>
      <c r="B145" s="80"/>
      <c r="C145" s="261"/>
      <c r="D145" s="263"/>
      <c r="E145" s="92" t="s">
        <v>213</v>
      </c>
      <c r="F145" s="93" t="s">
        <v>144</v>
      </c>
      <c r="G145" s="93" t="s">
        <v>361</v>
      </c>
      <c r="H145" s="39"/>
      <c r="I145" s="157"/>
      <c r="J145" s="645">
        <v>2</v>
      </c>
      <c r="K145" s="646" t="str">
        <f t="shared" si="0"/>
        <v/>
      </c>
      <c r="L145" s="212"/>
      <c r="M145" s="213"/>
      <c r="N145" s="213"/>
      <c r="O145" s="213"/>
      <c r="P145" s="213"/>
      <c r="Q145" s="537"/>
      <c r="R145" s="661">
        <v>3</v>
      </c>
      <c r="S145" s="662">
        <v>1</v>
      </c>
      <c r="T145" s="663">
        <v>1</v>
      </c>
    </row>
    <row r="146" spans="1:20" ht="15" customHeight="1" x14ac:dyDescent="0.15">
      <c r="A146" s="80"/>
      <c r="B146" s="80"/>
      <c r="C146" s="261"/>
      <c r="D146" s="263"/>
      <c r="E146" s="90"/>
      <c r="F146" s="93" t="s">
        <v>91</v>
      </c>
      <c r="G146" s="93" t="s">
        <v>492</v>
      </c>
      <c r="H146" s="39"/>
      <c r="I146" s="157"/>
      <c r="J146" s="645">
        <v>4</v>
      </c>
      <c r="K146" s="646" t="str">
        <f t="shared" si="0"/>
        <v/>
      </c>
      <c r="L146" s="212"/>
      <c r="M146" s="213"/>
      <c r="N146" s="213"/>
      <c r="O146" s="213"/>
      <c r="P146" s="213"/>
      <c r="Q146" s="537"/>
      <c r="R146" s="661">
        <v>3</v>
      </c>
      <c r="S146" s="662">
        <v>2</v>
      </c>
      <c r="T146" s="663">
        <v>2</v>
      </c>
    </row>
    <row r="147" spans="1:20" ht="15" customHeight="1" x14ac:dyDescent="0.15">
      <c r="A147" s="80"/>
      <c r="B147" s="80"/>
      <c r="C147" s="261"/>
      <c r="D147" s="263"/>
      <c r="E147" s="90"/>
      <c r="F147" s="93" t="s">
        <v>144</v>
      </c>
      <c r="G147" s="93" t="s">
        <v>203</v>
      </c>
      <c r="H147" s="39"/>
      <c r="I147" s="157"/>
      <c r="J147" s="645"/>
      <c r="K147" s="646" t="str">
        <f t="shared" si="0"/>
        <v/>
      </c>
      <c r="L147" s="212"/>
      <c r="M147" s="213"/>
      <c r="N147" s="213"/>
      <c r="O147" s="213"/>
      <c r="P147" s="213"/>
      <c r="Q147" s="537"/>
      <c r="R147" s="661"/>
      <c r="S147" s="662"/>
      <c r="T147" s="663"/>
    </row>
    <row r="148" spans="1:20" ht="15" customHeight="1" x14ac:dyDescent="0.15">
      <c r="A148" s="80"/>
      <c r="B148" s="80"/>
      <c r="C148" s="261"/>
      <c r="D148" s="263"/>
      <c r="E148" s="90"/>
      <c r="F148" s="93" t="s">
        <v>91</v>
      </c>
      <c r="G148" s="93" t="s">
        <v>362</v>
      </c>
      <c r="H148" s="39"/>
      <c r="I148" s="157"/>
      <c r="J148" s="645"/>
      <c r="K148" s="646" t="str">
        <f t="shared" si="0"/>
        <v/>
      </c>
      <c r="L148" s="212"/>
      <c r="M148" s="213"/>
      <c r="N148" s="213"/>
      <c r="O148" s="213"/>
      <c r="P148" s="213"/>
      <c r="Q148" s="537"/>
      <c r="R148" s="661"/>
      <c r="S148" s="662"/>
      <c r="T148" s="663"/>
    </row>
    <row r="149" spans="1:20" ht="15" customHeight="1" x14ac:dyDescent="0.15">
      <c r="A149" s="80"/>
      <c r="B149" s="80"/>
      <c r="C149" s="261"/>
      <c r="D149" s="263"/>
      <c r="E149" s="90"/>
      <c r="F149" s="93" t="s">
        <v>144</v>
      </c>
      <c r="G149" s="93" t="s">
        <v>149</v>
      </c>
      <c r="H149" s="39"/>
      <c r="I149" s="157"/>
      <c r="J149" s="645"/>
      <c r="K149" s="646" t="str">
        <f t="shared" si="0"/>
        <v/>
      </c>
      <c r="L149" s="212"/>
      <c r="M149" s="213"/>
      <c r="N149" s="213"/>
      <c r="O149" s="213"/>
      <c r="P149" s="213"/>
      <c r="Q149" s="537"/>
      <c r="R149" s="661"/>
      <c r="S149" s="662"/>
      <c r="T149" s="663"/>
    </row>
    <row r="150" spans="1:20" ht="15" customHeight="1" x14ac:dyDescent="0.15">
      <c r="A150" s="80"/>
      <c r="B150" s="80"/>
      <c r="C150" s="261"/>
      <c r="D150" s="263"/>
      <c r="E150" s="90"/>
      <c r="F150" s="93" t="s">
        <v>91</v>
      </c>
      <c r="G150" s="93" t="s">
        <v>378</v>
      </c>
      <c r="H150" s="39"/>
      <c r="I150" s="157"/>
      <c r="J150" s="645"/>
      <c r="K150" s="646" t="str">
        <f t="shared" si="0"/>
        <v/>
      </c>
      <c r="L150" s="212"/>
      <c r="M150" s="213"/>
      <c r="N150" s="213"/>
      <c r="O150" s="213"/>
      <c r="P150" s="213"/>
      <c r="Q150" s="537"/>
      <c r="R150" s="661"/>
      <c r="S150" s="662"/>
      <c r="T150" s="663"/>
    </row>
    <row r="151" spans="1:20" ht="15" customHeight="1" x14ac:dyDescent="0.15">
      <c r="A151" s="80"/>
      <c r="B151" s="80"/>
      <c r="C151" s="261"/>
      <c r="D151" s="263"/>
      <c r="E151" s="90"/>
      <c r="F151" s="93" t="s">
        <v>144</v>
      </c>
      <c r="G151" s="93" t="s">
        <v>73</v>
      </c>
      <c r="H151" s="39"/>
      <c r="I151" s="157"/>
      <c r="J151" s="645"/>
      <c r="K151" s="646" t="str">
        <f t="shared" si="0"/>
        <v/>
      </c>
      <c r="L151" s="258"/>
      <c r="M151" s="259"/>
      <c r="N151" s="259"/>
      <c r="O151" s="259"/>
      <c r="P151" s="259"/>
      <c r="Q151" s="547"/>
      <c r="R151" s="658"/>
      <c r="S151" s="659"/>
      <c r="T151" s="660"/>
    </row>
    <row r="152" spans="1:20" ht="16.5" thickBot="1" x14ac:dyDescent="0.2">
      <c r="A152" s="80"/>
      <c r="B152" s="80"/>
      <c r="C152" s="261"/>
      <c r="D152" s="264"/>
      <c r="E152" s="223"/>
      <c r="F152" s="265" t="s">
        <v>91</v>
      </c>
      <c r="G152" s="265" t="s">
        <v>145</v>
      </c>
      <c r="H152" s="224"/>
      <c r="I152" s="266"/>
      <c r="J152" s="650"/>
      <c r="K152" s="651" t="str">
        <f t="shared" si="0"/>
        <v/>
      </c>
      <c r="L152" s="267"/>
      <c r="M152" s="268"/>
      <c r="N152" s="268"/>
      <c r="O152" s="268"/>
      <c r="P152" s="268"/>
      <c r="Q152" s="548"/>
      <c r="R152" s="664"/>
      <c r="S152" s="665"/>
      <c r="T152" s="666"/>
    </row>
    <row r="153" spans="1:20" ht="15" customHeight="1" x14ac:dyDescent="0.15">
      <c r="A153" s="80"/>
      <c r="B153" s="80"/>
      <c r="C153" s="261"/>
      <c r="D153" s="262" t="s">
        <v>101</v>
      </c>
      <c r="E153" s="218" t="s">
        <v>371</v>
      </c>
      <c r="F153" s="219" t="s">
        <v>144</v>
      </c>
      <c r="G153" s="219" t="s">
        <v>219</v>
      </c>
      <c r="H153" s="220"/>
      <c r="I153" s="234"/>
      <c r="J153" s="643">
        <v>1</v>
      </c>
      <c r="K153" s="644" t="str">
        <f t="shared" si="0"/>
        <v/>
      </c>
      <c r="L153" s="235"/>
      <c r="M153" s="236"/>
      <c r="N153" s="236"/>
      <c r="O153" s="236"/>
      <c r="P153" s="236"/>
      <c r="Q153" s="543"/>
      <c r="R153" s="655">
        <v>1</v>
      </c>
      <c r="S153" s="656">
        <v>1</v>
      </c>
      <c r="T153" s="657">
        <v>1</v>
      </c>
    </row>
    <row r="154" spans="1:20" x14ac:dyDescent="0.15">
      <c r="A154" s="80"/>
      <c r="B154" s="80"/>
      <c r="C154" s="261"/>
      <c r="D154" s="263"/>
      <c r="E154" s="90"/>
      <c r="F154" s="93" t="s">
        <v>91</v>
      </c>
      <c r="G154" s="93" t="s">
        <v>220</v>
      </c>
      <c r="H154" s="39"/>
      <c r="I154" s="157"/>
      <c r="J154" s="645">
        <v>3</v>
      </c>
      <c r="K154" s="646" t="str">
        <f t="shared" si="0"/>
        <v/>
      </c>
      <c r="L154" s="20"/>
      <c r="M154" s="18"/>
      <c r="N154" s="18"/>
      <c r="O154" s="18"/>
      <c r="P154" s="18"/>
      <c r="Q154" s="544"/>
      <c r="R154" s="658">
        <v>3</v>
      </c>
      <c r="S154" s="659">
        <v>3</v>
      </c>
      <c r="T154" s="660">
        <v>3</v>
      </c>
    </row>
    <row r="155" spans="1:20" ht="15" customHeight="1" x14ac:dyDescent="0.15">
      <c r="A155" s="80"/>
      <c r="B155" s="80"/>
      <c r="C155" s="261"/>
      <c r="D155" s="263"/>
      <c r="E155" s="90"/>
      <c r="F155" s="93" t="s">
        <v>144</v>
      </c>
      <c r="G155" s="93" t="s">
        <v>154</v>
      </c>
      <c r="H155" s="39"/>
      <c r="I155" s="157"/>
      <c r="J155" s="645">
        <v>3</v>
      </c>
      <c r="K155" s="646">
        <f t="shared" si="0"/>
        <v>3</v>
      </c>
      <c r="L155" s="20">
        <v>3</v>
      </c>
      <c r="M155" s="18">
        <v>4</v>
      </c>
      <c r="N155" s="18">
        <v>2</v>
      </c>
      <c r="O155" s="18"/>
      <c r="P155" s="18"/>
      <c r="Q155" s="544"/>
      <c r="R155" s="658">
        <v>3</v>
      </c>
      <c r="S155" s="659">
        <v>3</v>
      </c>
      <c r="T155" s="660">
        <v>3</v>
      </c>
    </row>
    <row r="156" spans="1:20" ht="15" customHeight="1" x14ac:dyDescent="0.15">
      <c r="A156" s="80"/>
      <c r="B156" s="80"/>
      <c r="C156" s="261"/>
      <c r="D156" s="263"/>
      <c r="E156" s="90"/>
      <c r="F156" s="93" t="s">
        <v>91</v>
      </c>
      <c r="G156" s="93" t="s">
        <v>155</v>
      </c>
      <c r="H156" s="39"/>
      <c r="I156" s="157"/>
      <c r="J156" s="645">
        <v>2</v>
      </c>
      <c r="K156" s="646" t="str">
        <f t="shared" si="0"/>
        <v/>
      </c>
      <c r="L156" s="20"/>
      <c r="M156" s="18"/>
      <c r="N156" s="18"/>
      <c r="O156" s="18"/>
      <c r="P156" s="18"/>
      <c r="Q156" s="544"/>
      <c r="R156" s="658">
        <v>2</v>
      </c>
      <c r="S156" s="659">
        <v>2</v>
      </c>
      <c r="T156" s="660">
        <v>2</v>
      </c>
    </row>
    <row r="157" spans="1:20" ht="15" customHeight="1" x14ac:dyDescent="0.15">
      <c r="A157" s="80"/>
      <c r="B157" s="80"/>
      <c r="C157" s="261"/>
      <c r="D157" s="263"/>
      <c r="E157" s="90"/>
      <c r="F157" s="93" t="s">
        <v>144</v>
      </c>
      <c r="G157" s="93" t="s">
        <v>363</v>
      </c>
      <c r="H157" s="39"/>
      <c r="I157" s="157"/>
      <c r="J157" s="645">
        <v>2</v>
      </c>
      <c r="K157" s="646" t="str">
        <f t="shared" si="0"/>
        <v/>
      </c>
      <c r="L157" s="147"/>
      <c r="M157" s="148"/>
      <c r="N157" s="148"/>
      <c r="O157" s="148"/>
      <c r="P157" s="148"/>
      <c r="Q157" s="545"/>
      <c r="R157" s="661">
        <v>2</v>
      </c>
      <c r="S157" s="662">
        <v>2</v>
      </c>
      <c r="T157" s="663">
        <v>2</v>
      </c>
    </row>
    <row r="158" spans="1:20" ht="15" customHeight="1" x14ac:dyDescent="0.15">
      <c r="A158" s="80"/>
      <c r="B158" s="80"/>
      <c r="C158" s="261"/>
      <c r="D158" s="263"/>
      <c r="E158" s="90"/>
      <c r="F158" s="93" t="s">
        <v>91</v>
      </c>
      <c r="G158" s="93" t="s">
        <v>364</v>
      </c>
      <c r="H158" s="39"/>
      <c r="I158" s="157"/>
      <c r="J158" s="645">
        <v>1</v>
      </c>
      <c r="K158" s="646" t="str">
        <f t="shared" si="0"/>
        <v/>
      </c>
      <c r="L158" s="147"/>
      <c r="M158" s="148"/>
      <c r="N158" s="148"/>
      <c r="O158" s="148"/>
      <c r="P158" s="148"/>
      <c r="Q158" s="545"/>
      <c r="R158" s="661">
        <v>1</v>
      </c>
      <c r="S158" s="662">
        <v>1</v>
      </c>
      <c r="T158" s="663">
        <v>1</v>
      </c>
    </row>
    <row r="159" spans="1:20" ht="15" customHeight="1" x14ac:dyDescent="0.15">
      <c r="A159" s="80"/>
      <c r="B159" s="80"/>
      <c r="C159" s="261"/>
      <c r="D159" s="263"/>
      <c r="E159" s="90"/>
      <c r="F159" s="93" t="s">
        <v>144</v>
      </c>
      <c r="G159" s="93" t="s">
        <v>158</v>
      </c>
      <c r="H159" s="39"/>
      <c r="I159" s="157"/>
      <c r="J159" s="645">
        <v>3</v>
      </c>
      <c r="K159" s="646" t="str">
        <f t="shared" si="0"/>
        <v/>
      </c>
      <c r="L159" s="147"/>
      <c r="M159" s="148"/>
      <c r="N159" s="148"/>
      <c r="O159" s="148"/>
      <c r="P159" s="148"/>
      <c r="Q159" s="545"/>
      <c r="R159" s="661">
        <v>3</v>
      </c>
      <c r="S159" s="662">
        <v>3</v>
      </c>
      <c r="T159" s="663">
        <v>3</v>
      </c>
    </row>
    <row r="160" spans="1:20" x14ac:dyDescent="0.15">
      <c r="A160" s="80"/>
      <c r="B160" s="80"/>
      <c r="C160" s="261"/>
      <c r="D160" s="263"/>
      <c r="E160" s="90"/>
      <c r="F160" s="93" t="s">
        <v>91</v>
      </c>
      <c r="G160" s="93" t="s">
        <v>365</v>
      </c>
      <c r="H160" s="39"/>
      <c r="I160" s="157"/>
      <c r="J160" s="645">
        <v>1</v>
      </c>
      <c r="K160" s="646" t="str">
        <f t="shared" si="0"/>
        <v/>
      </c>
      <c r="L160" s="147"/>
      <c r="M160" s="148"/>
      <c r="N160" s="148"/>
      <c r="O160" s="148"/>
      <c r="P160" s="148"/>
      <c r="Q160" s="545"/>
      <c r="R160" s="661">
        <v>1</v>
      </c>
      <c r="S160" s="662">
        <v>1</v>
      </c>
      <c r="T160" s="663">
        <v>1</v>
      </c>
    </row>
    <row r="161" spans="1:20" ht="15" customHeight="1" x14ac:dyDescent="0.15">
      <c r="A161" s="80"/>
      <c r="B161" s="80"/>
      <c r="C161" s="261"/>
      <c r="D161" s="263"/>
      <c r="E161" s="90"/>
      <c r="F161" s="93" t="s">
        <v>144</v>
      </c>
      <c r="G161" s="93" t="s">
        <v>159</v>
      </c>
      <c r="H161" s="39"/>
      <c r="I161" s="157"/>
      <c r="J161" s="645">
        <v>2</v>
      </c>
      <c r="K161" s="646" t="str">
        <f t="shared" si="0"/>
        <v/>
      </c>
      <c r="L161" s="147"/>
      <c r="M161" s="148"/>
      <c r="N161" s="148"/>
      <c r="O161" s="148"/>
      <c r="P161" s="148"/>
      <c r="Q161" s="545"/>
      <c r="R161" s="661">
        <v>2</v>
      </c>
      <c r="S161" s="662">
        <v>2</v>
      </c>
      <c r="T161" s="663">
        <v>2</v>
      </c>
    </row>
    <row r="162" spans="1:20" ht="15" customHeight="1" x14ac:dyDescent="0.15">
      <c r="A162" s="80"/>
      <c r="B162" s="80"/>
      <c r="C162" s="261"/>
      <c r="D162" s="263"/>
      <c r="E162" s="90"/>
      <c r="F162" s="93" t="s">
        <v>91</v>
      </c>
      <c r="G162" s="93" t="s">
        <v>160</v>
      </c>
      <c r="H162" s="39"/>
      <c r="I162" s="157"/>
      <c r="J162" s="645">
        <v>3</v>
      </c>
      <c r="K162" s="646" t="str">
        <f t="shared" si="0"/>
        <v/>
      </c>
      <c r="L162" s="147"/>
      <c r="M162" s="148"/>
      <c r="N162" s="148"/>
      <c r="O162" s="148"/>
      <c r="P162" s="148"/>
      <c r="Q162" s="545"/>
      <c r="R162" s="661">
        <v>3</v>
      </c>
      <c r="S162" s="662">
        <v>3</v>
      </c>
      <c r="T162" s="663">
        <v>3</v>
      </c>
    </row>
    <row r="163" spans="1:20" ht="15" customHeight="1" x14ac:dyDescent="0.15">
      <c r="A163" s="80"/>
      <c r="B163" s="80"/>
      <c r="C163" s="261"/>
      <c r="D163" s="269"/>
      <c r="E163" s="90"/>
      <c r="F163" s="93" t="s">
        <v>144</v>
      </c>
      <c r="G163" s="93" t="s">
        <v>162</v>
      </c>
      <c r="H163" s="39"/>
      <c r="I163" s="157"/>
      <c r="J163" s="645">
        <v>2</v>
      </c>
      <c r="K163" s="646" t="str">
        <f t="shared" si="0"/>
        <v/>
      </c>
      <c r="L163" s="147"/>
      <c r="M163" s="148"/>
      <c r="N163" s="148"/>
      <c r="O163" s="148"/>
      <c r="P163" s="148"/>
      <c r="Q163" s="545"/>
      <c r="R163" s="661">
        <v>2</v>
      </c>
      <c r="S163" s="662">
        <v>2</v>
      </c>
      <c r="T163" s="663">
        <v>2</v>
      </c>
    </row>
    <row r="164" spans="1:20" ht="15" customHeight="1" x14ac:dyDescent="0.15">
      <c r="A164" s="80"/>
      <c r="B164" s="80"/>
      <c r="C164" s="261"/>
      <c r="D164" s="269"/>
      <c r="E164" s="90"/>
      <c r="F164" s="93" t="s">
        <v>91</v>
      </c>
      <c r="G164" s="93" t="s">
        <v>163</v>
      </c>
      <c r="H164" s="39"/>
      <c r="I164" s="157"/>
      <c r="J164" s="645">
        <v>4</v>
      </c>
      <c r="K164" s="646" t="str">
        <f t="shared" si="0"/>
        <v/>
      </c>
      <c r="L164" s="147"/>
      <c r="M164" s="148"/>
      <c r="N164" s="148"/>
      <c r="O164" s="148"/>
      <c r="P164" s="148"/>
      <c r="Q164" s="545"/>
      <c r="R164" s="661">
        <v>4</v>
      </c>
      <c r="S164" s="662">
        <v>4</v>
      </c>
      <c r="T164" s="663">
        <v>4</v>
      </c>
    </row>
    <row r="165" spans="1:20" ht="15" customHeight="1" x14ac:dyDescent="0.15">
      <c r="A165" s="80"/>
      <c r="B165" s="80"/>
      <c r="C165" s="261"/>
      <c r="D165" s="269"/>
      <c r="E165" s="90"/>
      <c r="F165" s="93" t="s">
        <v>144</v>
      </c>
      <c r="G165" s="93" t="s">
        <v>204</v>
      </c>
      <c r="H165" s="39"/>
      <c r="I165" s="157"/>
      <c r="J165" s="645"/>
      <c r="K165" s="646" t="str">
        <f t="shared" si="0"/>
        <v/>
      </c>
      <c r="L165" s="147"/>
      <c r="M165" s="148"/>
      <c r="N165" s="148"/>
      <c r="O165" s="148"/>
      <c r="P165" s="148"/>
      <c r="Q165" s="545"/>
      <c r="R165" s="661"/>
      <c r="S165" s="662"/>
      <c r="T165" s="663"/>
    </row>
    <row r="166" spans="1:20" ht="15" customHeight="1" x14ac:dyDescent="0.15">
      <c r="A166" s="80"/>
      <c r="B166" s="80"/>
      <c r="C166" s="261"/>
      <c r="D166" s="269"/>
      <c r="E166" s="90"/>
      <c r="F166" s="93" t="s">
        <v>91</v>
      </c>
      <c r="G166" s="93" t="s">
        <v>164</v>
      </c>
      <c r="H166" s="39"/>
      <c r="I166" s="157"/>
      <c r="J166" s="645"/>
      <c r="K166" s="646" t="str">
        <f t="shared" si="0"/>
        <v/>
      </c>
      <c r="L166" s="147"/>
      <c r="M166" s="148"/>
      <c r="N166" s="148"/>
      <c r="O166" s="148"/>
      <c r="P166" s="148"/>
      <c r="Q166" s="545"/>
      <c r="R166" s="661"/>
      <c r="S166" s="662"/>
      <c r="T166" s="663"/>
    </row>
    <row r="167" spans="1:20" ht="15" customHeight="1" x14ac:dyDescent="0.15">
      <c r="A167" s="80"/>
      <c r="B167" s="80"/>
      <c r="C167" s="261"/>
      <c r="D167" s="269"/>
      <c r="E167" s="90"/>
      <c r="F167" s="93" t="s">
        <v>144</v>
      </c>
      <c r="G167" s="93" t="s">
        <v>474</v>
      </c>
      <c r="H167" s="39"/>
      <c r="I167" s="86"/>
      <c r="J167" s="645"/>
      <c r="K167" s="646" t="str">
        <f t="shared" si="0"/>
        <v/>
      </c>
      <c r="L167" s="147"/>
      <c r="M167" s="148"/>
      <c r="N167" s="148"/>
      <c r="O167" s="148"/>
      <c r="P167" s="148"/>
      <c r="Q167" s="545"/>
      <c r="R167" s="661"/>
      <c r="S167" s="662"/>
      <c r="T167" s="663"/>
    </row>
    <row r="168" spans="1:20" ht="15" customHeight="1" x14ac:dyDescent="0.15">
      <c r="A168" s="80"/>
      <c r="B168" s="80"/>
      <c r="C168" s="261"/>
      <c r="D168" s="269"/>
      <c r="E168" s="91"/>
      <c r="F168" s="93" t="s">
        <v>91</v>
      </c>
      <c r="G168" s="93" t="s">
        <v>221</v>
      </c>
      <c r="H168" s="39"/>
      <c r="I168" s="86"/>
      <c r="J168" s="645"/>
      <c r="K168" s="646" t="str">
        <f t="shared" si="0"/>
        <v/>
      </c>
      <c r="L168" s="147"/>
      <c r="M168" s="148"/>
      <c r="N168" s="148"/>
      <c r="O168" s="148"/>
      <c r="P168" s="148"/>
      <c r="Q168" s="545"/>
      <c r="R168" s="661"/>
      <c r="S168" s="662"/>
      <c r="T168" s="663"/>
    </row>
    <row r="169" spans="1:20" ht="15" customHeight="1" x14ac:dyDescent="0.15">
      <c r="A169" s="80"/>
      <c r="B169" s="80"/>
      <c r="C169" s="261"/>
      <c r="D169" s="263"/>
      <c r="E169" s="92" t="s">
        <v>213</v>
      </c>
      <c r="F169" s="93" t="s">
        <v>144</v>
      </c>
      <c r="G169" s="93" t="s">
        <v>161</v>
      </c>
      <c r="H169" s="39"/>
      <c r="I169" s="157"/>
      <c r="J169" s="645">
        <v>2</v>
      </c>
      <c r="K169" s="646" t="str">
        <f t="shared" si="0"/>
        <v/>
      </c>
      <c r="L169" s="147"/>
      <c r="M169" s="148"/>
      <c r="N169" s="148"/>
      <c r="O169" s="148"/>
      <c r="P169" s="148"/>
      <c r="Q169" s="545"/>
      <c r="R169" s="661">
        <v>2</v>
      </c>
      <c r="S169" s="662">
        <v>2</v>
      </c>
      <c r="T169" s="663">
        <v>2</v>
      </c>
    </row>
    <row r="170" spans="1:20" ht="15" customHeight="1" x14ac:dyDescent="0.15">
      <c r="A170" s="80"/>
      <c r="B170" s="80"/>
      <c r="C170" s="261"/>
      <c r="D170" s="263"/>
      <c r="E170" s="90"/>
      <c r="F170" s="93" t="s">
        <v>91</v>
      </c>
      <c r="G170" s="93" t="s">
        <v>366</v>
      </c>
      <c r="H170" s="39"/>
      <c r="I170" s="157"/>
      <c r="J170" s="645">
        <v>1</v>
      </c>
      <c r="K170" s="646" t="str">
        <f t="shared" si="0"/>
        <v/>
      </c>
      <c r="L170" s="147"/>
      <c r="M170" s="148"/>
      <c r="N170" s="148"/>
      <c r="O170" s="148"/>
      <c r="P170" s="148"/>
      <c r="Q170" s="545"/>
      <c r="R170" s="661">
        <v>1</v>
      </c>
      <c r="S170" s="662">
        <v>1</v>
      </c>
      <c r="T170" s="663">
        <v>1</v>
      </c>
    </row>
    <row r="171" spans="1:20" ht="15" customHeight="1" x14ac:dyDescent="0.15">
      <c r="A171" s="80"/>
      <c r="B171" s="80"/>
      <c r="C171" s="261"/>
      <c r="D171" s="269"/>
      <c r="E171" s="90"/>
      <c r="F171" s="93" t="s">
        <v>144</v>
      </c>
      <c r="G171" s="93" t="s">
        <v>165</v>
      </c>
      <c r="H171" s="39"/>
      <c r="I171" s="157"/>
      <c r="J171" s="645"/>
      <c r="K171" s="646" t="str">
        <f t="shared" si="0"/>
        <v/>
      </c>
      <c r="L171" s="147"/>
      <c r="M171" s="148"/>
      <c r="N171" s="148"/>
      <c r="O171" s="148"/>
      <c r="P171" s="148"/>
      <c r="Q171" s="545"/>
      <c r="R171" s="661"/>
      <c r="S171" s="662"/>
      <c r="T171" s="663"/>
    </row>
    <row r="172" spans="1:20" x14ac:dyDescent="0.15">
      <c r="A172" s="80"/>
      <c r="B172" s="80"/>
      <c r="C172" s="261"/>
      <c r="D172" s="269"/>
      <c r="E172" s="90"/>
      <c r="F172" s="93" t="s">
        <v>91</v>
      </c>
      <c r="G172" s="93" t="s">
        <v>222</v>
      </c>
      <c r="H172" s="39"/>
      <c r="I172" s="157"/>
      <c r="J172" s="645"/>
      <c r="K172" s="649" t="str">
        <f t="shared" si="0"/>
        <v/>
      </c>
      <c r="L172" s="147"/>
      <c r="M172" s="148"/>
      <c r="N172" s="148"/>
      <c r="O172" s="148"/>
      <c r="P172" s="148"/>
      <c r="Q172" s="545"/>
      <c r="R172" s="661"/>
      <c r="S172" s="662"/>
      <c r="T172" s="663"/>
    </row>
    <row r="173" spans="1:20" ht="15" customHeight="1" x14ac:dyDescent="0.15">
      <c r="A173" s="80"/>
      <c r="B173" s="80"/>
      <c r="C173" s="261"/>
      <c r="D173" s="269"/>
      <c r="E173" s="90"/>
      <c r="F173" s="93" t="s">
        <v>144</v>
      </c>
      <c r="G173" s="93" t="s">
        <v>166</v>
      </c>
      <c r="H173" s="39"/>
      <c r="I173" s="86"/>
      <c r="J173" s="645"/>
      <c r="K173" s="646" t="str">
        <f t="shared" si="0"/>
        <v/>
      </c>
      <c r="L173" s="147"/>
      <c r="M173" s="148"/>
      <c r="N173" s="148"/>
      <c r="O173" s="148"/>
      <c r="P173" s="148"/>
      <c r="Q173" s="545"/>
      <c r="R173" s="661"/>
      <c r="S173" s="662"/>
      <c r="T173" s="663"/>
    </row>
    <row r="174" spans="1:20" ht="15" customHeight="1" x14ac:dyDescent="0.15">
      <c r="A174" s="80"/>
      <c r="B174" s="80"/>
      <c r="C174" s="261"/>
      <c r="D174" s="269"/>
      <c r="E174" s="90"/>
      <c r="F174" s="93" t="s">
        <v>91</v>
      </c>
      <c r="G174" s="93" t="s">
        <v>167</v>
      </c>
      <c r="H174" s="39"/>
      <c r="I174" s="86"/>
      <c r="J174" s="645"/>
      <c r="K174" s="646" t="str">
        <f t="shared" si="0"/>
        <v/>
      </c>
      <c r="L174" s="147"/>
      <c r="M174" s="148"/>
      <c r="N174" s="148"/>
      <c r="O174" s="148"/>
      <c r="P174" s="148"/>
      <c r="Q174" s="545"/>
      <c r="R174" s="661"/>
      <c r="S174" s="662"/>
      <c r="T174" s="663"/>
    </row>
    <row r="175" spans="1:20" ht="15" customHeight="1" x14ac:dyDescent="0.15">
      <c r="A175" s="80"/>
      <c r="B175" s="80"/>
      <c r="C175" s="261"/>
      <c r="D175" s="263"/>
      <c r="E175" s="90"/>
      <c r="F175" s="93" t="s">
        <v>144</v>
      </c>
      <c r="G175" s="93" t="s">
        <v>156</v>
      </c>
      <c r="H175" s="39"/>
      <c r="I175" s="157"/>
      <c r="J175" s="645">
        <v>1</v>
      </c>
      <c r="K175" s="646" t="str">
        <f t="shared" si="0"/>
        <v/>
      </c>
      <c r="L175" s="147"/>
      <c r="M175" s="148"/>
      <c r="N175" s="148"/>
      <c r="O175" s="148"/>
      <c r="P175" s="148"/>
      <c r="Q175" s="545"/>
      <c r="R175" s="661">
        <v>1</v>
      </c>
      <c r="S175" s="662">
        <v>1</v>
      </c>
      <c r="T175" s="663">
        <v>1</v>
      </c>
    </row>
    <row r="176" spans="1:20" ht="15" customHeight="1" thickBot="1" x14ac:dyDescent="0.2">
      <c r="A176" s="80"/>
      <c r="B176" s="80"/>
      <c r="C176" s="261"/>
      <c r="D176" s="264"/>
      <c r="E176" s="223"/>
      <c r="F176" s="265" t="s">
        <v>91</v>
      </c>
      <c r="G176" s="265" t="s">
        <v>157</v>
      </c>
      <c r="H176" s="224"/>
      <c r="I176" s="266"/>
      <c r="J176" s="652">
        <v>1</v>
      </c>
      <c r="K176" s="653" t="str">
        <f t="shared" si="0"/>
        <v/>
      </c>
      <c r="L176" s="225"/>
      <c r="M176" s="226"/>
      <c r="N176" s="226"/>
      <c r="O176" s="226"/>
      <c r="P176" s="226"/>
      <c r="Q176" s="549"/>
      <c r="R176" s="667">
        <v>1</v>
      </c>
      <c r="S176" s="668">
        <v>1</v>
      </c>
      <c r="T176" s="669">
        <v>1</v>
      </c>
    </row>
    <row r="177" spans="1:20" ht="15" customHeight="1" x14ac:dyDescent="0.15">
      <c r="A177" s="80"/>
      <c r="B177" s="80"/>
      <c r="C177" s="261"/>
      <c r="D177" s="217" t="s">
        <v>87</v>
      </c>
      <c r="E177" s="218" t="s">
        <v>371</v>
      </c>
      <c r="F177" s="219" t="s">
        <v>144</v>
      </c>
      <c r="G177" s="219" t="s">
        <v>168</v>
      </c>
      <c r="H177" s="220"/>
      <c r="I177" s="234"/>
      <c r="J177" s="643">
        <v>4</v>
      </c>
      <c r="K177" s="644" t="str">
        <f t="shared" si="0"/>
        <v/>
      </c>
      <c r="L177" s="235"/>
      <c r="M177" s="236"/>
      <c r="N177" s="236"/>
      <c r="O177" s="236"/>
      <c r="P177" s="236"/>
      <c r="Q177" s="543"/>
      <c r="R177" s="655">
        <v>4</v>
      </c>
      <c r="S177" s="656">
        <v>4</v>
      </c>
      <c r="T177" s="657">
        <v>4</v>
      </c>
    </row>
    <row r="178" spans="1:20" x14ac:dyDescent="0.15">
      <c r="A178" s="80"/>
      <c r="B178" s="80"/>
      <c r="C178" s="261"/>
      <c r="D178" s="263"/>
      <c r="E178" s="90"/>
      <c r="F178" s="93" t="s">
        <v>91</v>
      </c>
      <c r="G178" s="93" t="s">
        <v>169</v>
      </c>
      <c r="H178" s="39"/>
      <c r="I178" s="157"/>
      <c r="J178" s="645">
        <v>1</v>
      </c>
      <c r="K178" s="646" t="str">
        <f t="shared" si="0"/>
        <v/>
      </c>
      <c r="L178" s="20"/>
      <c r="M178" s="18"/>
      <c r="N178" s="18"/>
      <c r="O178" s="18"/>
      <c r="P178" s="18"/>
      <c r="Q178" s="544"/>
      <c r="R178" s="658">
        <v>1</v>
      </c>
      <c r="S178" s="659">
        <v>1</v>
      </c>
      <c r="T178" s="660">
        <v>1</v>
      </c>
    </row>
    <row r="179" spans="1:20" ht="15" customHeight="1" x14ac:dyDescent="0.15">
      <c r="A179" s="80"/>
      <c r="B179" s="80"/>
      <c r="C179" s="261"/>
      <c r="D179" s="263"/>
      <c r="E179" s="90"/>
      <c r="F179" s="93" t="s">
        <v>144</v>
      </c>
      <c r="G179" s="93" t="s">
        <v>367</v>
      </c>
      <c r="H179" s="39"/>
      <c r="I179" s="157"/>
      <c r="J179" s="645"/>
      <c r="K179" s="646" t="str">
        <f t="shared" si="0"/>
        <v/>
      </c>
      <c r="L179" s="147"/>
      <c r="M179" s="148"/>
      <c r="N179" s="148"/>
      <c r="O179" s="148"/>
      <c r="P179" s="148"/>
      <c r="Q179" s="545"/>
      <c r="R179" s="661"/>
      <c r="S179" s="662"/>
      <c r="T179" s="663"/>
    </row>
    <row r="180" spans="1:20" ht="15" customHeight="1" x14ac:dyDescent="0.15">
      <c r="A180" s="80"/>
      <c r="B180" s="80"/>
      <c r="C180" s="261"/>
      <c r="D180" s="263"/>
      <c r="E180" s="90"/>
      <c r="F180" s="93" t="s">
        <v>91</v>
      </c>
      <c r="G180" s="93" t="s">
        <v>368</v>
      </c>
      <c r="H180" s="39"/>
      <c r="I180" s="157"/>
      <c r="J180" s="645"/>
      <c r="K180" s="646" t="str">
        <f t="shared" si="0"/>
        <v/>
      </c>
      <c r="L180" s="147"/>
      <c r="M180" s="148"/>
      <c r="N180" s="148"/>
      <c r="O180" s="148"/>
      <c r="P180" s="148"/>
      <c r="Q180" s="545"/>
      <c r="R180" s="661"/>
      <c r="S180" s="662"/>
      <c r="T180" s="663"/>
    </row>
    <row r="181" spans="1:20" ht="15" customHeight="1" x14ac:dyDescent="0.15">
      <c r="A181" s="80"/>
      <c r="B181" s="80"/>
      <c r="C181" s="261"/>
      <c r="D181" s="263"/>
      <c r="E181" s="90"/>
      <c r="F181" s="93" t="s">
        <v>144</v>
      </c>
      <c r="G181" s="93" t="s">
        <v>171</v>
      </c>
      <c r="H181" s="39"/>
      <c r="I181" s="157"/>
      <c r="J181" s="645">
        <v>2</v>
      </c>
      <c r="K181" s="646" t="str">
        <f t="shared" si="0"/>
        <v/>
      </c>
      <c r="L181" s="147"/>
      <c r="M181" s="148"/>
      <c r="N181" s="148"/>
      <c r="O181" s="148"/>
      <c r="P181" s="148"/>
      <c r="Q181" s="545"/>
      <c r="R181" s="661">
        <v>2</v>
      </c>
      <c r="S181" s="662">
        <v>2</v>
      </c>
      <c r="T181" s="663">
        <v>2</v>
      </c>
    </row>
    <row r="182" spans="1:20" ht="15" customHeight="1" x14ac:dyDescent="0.15">
      <c r="A182" s="80"/>
      <c r="B182" s="80"/>
      <c r="C182" s="261"/>
      <c r="D182" s="263"/>
      <c r="E182" s="90"/>
      <c r="F182" s="93" t="s">
        <v>91</v>
      </c>
      <c r="G182" s="93" t="s">
        <v>223</v>
      </c>
      <c r="H182" s="39"/>
      <c r="I182" s="157"/>
      <c r="J182" s="645">
        <v>1</v>
      </c>
      <c r="K182" s="646" t="str">
        <f t="shared" si="0"/>
        <v/>
      </c>
      <c r="L182" s="147"/>
      <c r="M182" s="148"/>
      <c r="N182" s="148"/>
      <c r="O182" s="148"/>
      <c r="P182" s="148"/>
      <c r="Q182" s="545"/>
      <c r="R182" s="661">
        <v>1</v>
      </c>
      <c r="S182" s="662">
        <v>1</v>
      </c>
      <c r="T182" s="663">
        <v>1</v>
      </c>
    </row>
    <row r="183" spans="1:20" ht="15" customHeight="1" x14ac:dyDescent="0.15">
      <c r="A183" s="80"/>
      <c r="B183" s="80"/>
      <c r="C183" s="261"/>
      <c r="D183" s="263"/>
      <c r="E183" s="90"/>
      <c r="F183" s="93" t="s">
        <v>144</v>
      </c>
      <c r="G183" s="93" t="s">
        <v>224</v>
      </c>
      <c r="H183" s="39"/>
      <c r="I183" s="157"/>
      <c r="J183" s="645">
        <v>4</v>
      </c>
      <c r="K183" s="646" t="str">
        <f t="shared" si="0"/>
        <v/>
      </c>
      <c r="L183" s="147"/>
      <c r="M183" s="148"/>
      <c r="N183" s="148"/>
      <c r="O183" s="148"/>
      <c r="P183" s="148"/>
      <c r="Q183" s="545"/>
      <c r="R183" s="661">
        <v>4</v>
      </c>
      <c r="S183" s="662">
        <v>4</v>
      </c>
      <c r="T183" s="663">
        <v>4</v>
      </c>
    </row>
    <row r="184" spans="1:20" ht="15" customHeight="1" x14ac:dyDescent="0.15">
      <c r="A184" s="80"/>
      <c r="B184" s="80"/>
      <c r="C184" s="261"/>
      <c r="D184" s="263"/>
      <c r="E184" s="90"/>
      <c r="F184" s="93" t="s">
        <v>91</v>
      </c>
      <c r="G184" s="93" t="s">
        <v>225</v>
      </c>
      <c r="H184" s="39"/>
      <c r="I184" s="157"/>
      <c r="J184" s="645">
        <v>2</v>
      </c>
      <c r="K184" s="646" t="str">
        <f t="shared" si="0"/>
        <v/>
      </c>
      <c r="L184" s="147"/>
      <c r="M184" s="148"/>
      <c r="N184" s="148"/>
      <c r="O184" s="148"/>
      <c r="P184" s="148"/>
      <c r="Q184" s="545"/>
      <c r="R184" s="661">
        <v>2</v>
      </c>
      <c r="S184" s="662">
        <v>2</v>
      </c>
      <c r="T184" s="663">
        <v>2</v>
      </c>
    </row>
    <row r="185" spans="1:20" ht="15" customHeight="1" x14ac:dyDescent="0.15">
      <c r="A185" s="80"/>
      <c r="B185" s="80"/>
      <c r="C185" s="261"/>
      <c r="D185" s="263"/>
      <c r="E185" s="90"/>
      <c r="F185" s="93" t="s">
        <v>144</v>
      </c>
      <c r="G185" s="93" t="s">
        <v>227</v>
      </c>
      <c r="H185" s="39"/>
      <c r="I185" s="157"/>
      <c r="J185" s="645">
        <v>2</v>
      </c>
      <c r="K185" s="646" t="str">
        <f t="shared" si="0"/>
        <v/>
      </c>
      <c r="L185" s="147"/>
      <c r="M185" s="148"/>
      <c r="N185" s="148"/>
      <c r="O185" s="148"/>
      <c r="P185" s="148"/>
      <c r="Q185" s="545"/>
      <c r="R185" s="661">
        <v>2</v>
      </c>
      <c r="S185" s="662">
        <v>2</v>
      </c>
      <c r="T185" s="663">
        <v>2</v>
      </c>
    </row>
    <row r="186" spans="1:20" ht="15" customHeight="1" x14ac:dyDescent="0.15">
      <c r="A186" s="80"/>
      <c r="B186" s="80"/>
      <c r="C186" s="261"/>
      <c r="D186" s="263"/>
      <c r="E186" s="90"/>
      <c r="F186" s="93" t="s">
        <v>91</v>
      </c>
      <c r="G186" s="93" t="s">
        <v>226</v>
      </c>
      <c r="H186" s="39"/>
      <c r="I186" s="157"/>
      <c r="J186" s="645">
        <v>2</v>
      </c>
      <c r="K186" s="646" t="str">
        <f t="shared" si="0"/>
        <v/>
      </c>
      <c r="L186" s="147"/>
      <c r="M186" s="148"/>
      <c r="N186" s="148"/>
      <c r="O186" s="148"/>
      <c r="P186" s="148"/>
      <c r="Q186" s="545"/>
      <c r="R186" s="661">
        <v>2</v>
      </c>
      <c r="S186" s="662">
        <v>2</v>
      </c>
      <c r="T186" s="663">
        <v>2</v>
      </c>
    </row>
    <row r="187" spans="1:20" ht="15" customHeight="1" x14ac:dyDescent="0.15">
      <c r="A187" s="80"/>
      <c r="B187" s="80"/>
      <c r="C187" s="261"/>
      <c r="D187" s="263"/>
      <c r="E187" s="90"/>
      <c r="F187" s="93" t="s">
        <v>144</v>
      </c>
      <c r="G187" s="93" t="s">
        <v>175</v>
      </c>
      <c r="H187" s="39"/>
      <c r="I187" s="157"/>
      <c r="J187" s="645">
        <v>2</v>
      </c>
      <c r="K187" s="646" t="str">
        <f t="shared" si="0"/>
        <v/>
      </c>
      <c r="L187" s="147"/>
      <c r="M187" s="148"/>
      <c r="N187" s="148"/>
      <c r="O187" s="148"/>
      <c r="P187" s="148"/>
      <c r="Q187" s="545"/>
      <c r="R187" s="661">
        <v>2</v>
      </c>
      <c r="S187" s="662">
        <v>2</v>
      </c>
      <c r="T187" s="663">
        <v>2</v>
      </c>
    </row>
    <row r="188" spans="1:20" x14ac:dyDescent="0.15">
      <c r="A188" s="80"/>
      <c r="B188" s="80"/>
      <c r="C188" s="261"/>
      <c r="D188" s="263"/>
      <c r="E188" s="90"/>
      <c r="F188" s="93" t="s">
        <v>91</v>
      </c>
      <c r="G188" s="93" t="s">
        <v>176</v>
      </c>
      <c r="H188" s="39"/>
      <c r="I188" s="157"/>
      <c r="J188" s="645">
        <v>2</v>
      </c>
      <c r="K188" s="649" t="str">
        <f t="shared" si="0"/>
        <v/>
      </c>
      <c r="L188" s="147"/>
      <c r="M188" s="148"/>
      <c r="N188" s="148"/>
      <c r="O188" s="148"/>
      <c r="P188" s="148"/>
      <c r="Q188" s="545"/>
      <c r="R188" s="661">
        <v>2</v>
      </c>
      <c r="S188" s="662">
        <v>2</v>
      </c>
      <c r="T188" s="663">
        <v>2</v>
      </c>
    </row>
    <row r="189" spans="1:20" ht="15" customHeight="1" x14ac:dyDescent="0.15">
      <c r="A189" s="80"/>
      <c r="B189" s="80"/>
      <c r="C189" s="261"/>
      <c r="D189" s="263"/>
      <c r="E189" s="90"/>
      <c r="F189" s="93" t="s">
        <v>144</v>
      </c>
      <c r="G189" s="93" t="s">
        <v>177</v>
      </c>
      <c r="H189" s="39"/>
      <c r="I189" s="86"/>
      <c r="J189" s="645">
        <v>2</v>
      </c>
      <c r="K189" s="646" t="str">
        <f t="shared" si="0"/>
        <v/>
      </c>
      <c r="L189" s="147"/>
      <c r="M189" s="148"/>
      <c r="N189" s="148"/>
      <c r="O189" s="148"/>
      <c r="P189" s="148"/>
      <c r="Q189" s="545"/>
      <c r="R189" s="661">
        <v>2</v>
      </c>
      <c r="S189" s="662">
        <v>2</v>
      </c>
      <c r="T189" s="663">
        <v>2</v>
      </c>
    </row>
    <row r="190" spans="1:20" ht="15" customHeight="1" x14ac:dyDescent="0.15">
      <c r="A190" s="80"/>
      <c r="B190" s="80"/>
      <c r="C190" s="261"/>
      <c r="D190" s="263"/>
      <c r="E190" s="90"/>
      <c r="F190" s="93" t="s">
        <v>91</v>
      </c>
      <c r="G190" s="93" t="s">
        <v>178</v>
      </c>
      <c r="H190" s="39"/>
      <c r="I190" s="157"/>
      <c r="J190" s="645">
        <v>2</v>
      </c>
      <c r="K190" s="646" t="str">
        <f t="shared" si="0"/>
        <v/>
      </c>
      <c r="L190" s="20"/>
      <c r="M190" s="18"/>
      <c r="N190" s="18"/>
      <c r="O190" s="18"/>
      <c r="P190" s="18"/>
      <c r="Q190" s="544"/>
      <c r="R190" s="658">
        <v>2</v>
      </c>
      <c r="S190" s="659">
        <v>2</v>
      </c>
      <c r="T190" s="660">
        <v>2</v>
      </c>
    </row>
    <row r="191" spans="1:20" ht="15" customHeight="1" x14ac:dyDescent="0.15">
      <c r="A191" s="80"/>
      <c r="B191" s="80"/>
      <c r="C191" s="261"/>
      <c r="D191" s="263"/>
      <c r="E191" s="90"/>
      <c r="F191" s="93" t="s">
        <v>144</v>
      </c>
      <c r="G191" s="93" t="s">
        <v>228</v>
      </c>
      <c r="H191" s="39"/>
      <c r="I191" s="157"/>
      <c r="J191" s="645"/>
      <c r="K191" s="646" t="str">
        <f t="shared" si="0"/>
        <v/>
      </c>
      <c r="L191" s="20"/>
      <c r="M191" s="18"/>
      <c r="N191" s="18"/>
      <c r="O191" s="18"/>
      <c r="P191" s="18"/>
      <c r="Q191" s="544"/>
      <c r="R191" s="658"/>
      <c r="S191" s="659"/>
      <c r="T191" s="660"/>
    </row>
    <row r="192" spans="1:20" ht="15" customHeight="1" x14ac:dyDescent="0.15">
      <c r="A192" s="80"/>
      <c r="B192" s="80"/>
      <c r="C192" s="261"/>
      <c r="D192" s="263"/>
      <c r="E192" s="91"/>
      <c r="F192" s="93" t="s">
        <v>91</v>
      </c>
      <c r="G192" s="93" t="s">
        <v>243</v>
      </c>
      <c r="H192" s="39"/>
      <c r="I192" s="157"/>
      <c r="J192" s="645"/>
      <c r="K192" s="646" t="str">
        <f t="shared" ref="K192:K224" si="1">IFERROR(AVERAGE(L192:Q192),"")</f>
        <v/>
      </c>
      <c r="L192" s="20"/>
      <c r="M192" s="18"/>
      <c r="N192" s="18"/>
      <c r="O192" s="18"/>
      <c r="P192" s="18"/>
      <c r="Q192" s="544"/>
      <c r="R192" s="658"/>
      <c r="S192" s="659"/>
      <c r="T192" s="660"/>
    </row>
    <row r="193" spans="1:20" ht="15" customHeight="1" x14ac:dyDescent="0.15">
      <c r="A193" s="80"/>
      <c r="B193" s="80"/>
      <c r="C193" s="261"/>
      <c r="D193" s="263"/>
      <c r="E193" s="92" t="s">
        <v>213</v>
      </c>
      <c r="F193" s="93" t="s">
        <v>144</v>
      </c>
      <c r="G193" s="93" t="s">
        <v>170</v>
      </c>
      <c r="H193" s="39"/>
      <c r="I193" s="157"/>
      <c r="J193" s="645"/>
      <c r="K193" s="646" t="str">
        <f t="shared" si="1"/>
        <v/>
      </c>
      <c r="L193" s="147"/>
      <c r="M193" s="148"/>
      <c r="N193" s="148"/>
      <c r="O193" s="148"/>
      <c r="P193" s="148"/>
      <c r="Q193" s="545"/>
      <c r="R193" s="661"/>
      <c r="S193" s="662"/>
      <c r="T193" s="663"/>
    </row>
    <row r="194" spans="1:20" ht="15" customHeight="1" x14ac:dyDescent="0.15">
      <c r="A194" s="80"/>
      <c r="B194" s="80"/>
      <c r="C194" s="261"/>
      <c r="D194" s="263"/>
      <c r="E194" s="90"/>
      <c r="F194" s="93" t="s">
        <v>91</v>
      </c>
      <c r="G194" s="93" t="s">
        <v>229</v>
      </c>
      <c r="H194" s="39"/>
      <c r="I194" s="157"/>
      <c r="J194" s="645"/>
      <c r="K194" s="646" t="str">
        <f t="shared" si="1"/>
        <v/>
      </c>
      <c r="L194" s="147"/>
      <c r="M194" s="148"/>
      <c r="N194" s="148"/>
      <c r="O194" s="148"/>
      <c r="P194" s="148"/>
      <c r="Q194" s="545"/>
      <c r="R194" s="661"/>
      <c r="S194" s="662"/>
      <c r="T194" s="663"/>
    </row>
    <row r="195" spans="1:20" ht="15" customHeight="1" x14ac:dyDescent="0.15">
      <c r="A195" s="80"/>
      <c r="B195" s="80"/>
      <c r="C195" s="261"/>
      <c r="D195" s="263"/>
      <c r="E195" s="90"/>
      <c r="F195" s="93" t="s">
        <v>144</v>
      </c>
      <c r="G195" s="93" t="s">
        <v>172</v>
      </c>
      <c r="H195" s="39"/>
      <c r="I195" s="157"/>
      <c r="J195" s="645">
        <v>3</v>
      </c>
      <c r="K195" s="646" t="str">
        <f t="shared" si="1"/>
        <v/>
      </c>
      <c r="L195" s="147"/>
      <c r="M195" s="148"/>
      <c r="N195" s="148"/>
      <c r="O195" s="148"/>
      <c r="P195" s="148"/>
      <c r="Q195" s="545"/>
      <c r="R195" s="661">
        <v>3</v>
      </c>
      <c r="S195" s="662">
        <v>3</v>
      </c>
      <c r="T195" s="663">
        <v>3</v>
      </c>
    </row>
    <row r="196" spans="1:20" ht="15" customHeight="1" x14ac:dyDescent="0.15">
      <c r="A196" s="80"/>
      <c r="B196" s="80"/>
      <c r="C196" s="261"/>
      <c r="D196" s="263"/>
      <c r="E196" s="90"/>
      <c r="F196" s="93" t="s">
        <v>91</v>
      </c>
      <c r="G196" s="93" t="s">
        <v>230</v>
      </c>
      <c r="H196" s="39"/>
      <c r="I196" s="157"/>
      <c r="J196" s="645">
        <v>4</v>
      </c>
      <c r="K196" s="646" t="str">
        <f t="shared" si="1"/>
        <v/>
      </c>
      <c r="L196" s="147"/>
      <c r="M196" s="148"/>
      <c r="N196" s="148"/>
      <c r="O196" s="148"/>
      <c r="P196" s="148"/>
      <c r="Q196" s="545"/>
      <c r="R196" s="661">
        <v>4</v>
      </c>
      <c r="S196" s="662">
        <v>4</v>
      </c>
      <c r="T196" s="663">
        <v>4</v>
      </c>
    </row>
    <row r="197" spans="1:20" ht="15" customHeight="1" x14ac:dyDescent="0.15">
      <c r="A197" s="80"/>
      <c r="B197" s="80"/>
      <c r="C197" s="261"/>
      <c r="D197" s="263"/>
      <c r="E197" s="90"/>
      <c r="F197" s="93" t="s">
        <v>144</v>
      </c>
      <c r="G197" s="93" t="s">
        <v>173</v>
      </c>
      <c r="H197" s="39"/>
      <c r="I197" s="157"/>
      <c r="J197" s="645"/>
      <c r="K197" s="646"/>
      <c r="L197" s="147"/>
      <c r="M197" s="148"/>
      <c r="N197" s="148"/>
      <c r="O197" s="148"/>
      <c r="P197" s="148"/>
      <c r="Q197" s="545"/>
      <c r="R197" s="661"/>
      <c r="S197" s="662"/>
      <c r="T197" s="663"/>
    </row>
    <row r="198" spans="1:20" ht="15" customHeight="1" x14ac:dyDescent="0.15">
      <c r="A198" s="80"/>
      <c r="B198" s="80"/>
      <c r="C198" s="261"/>
      <c r="D198" s="263"/>
      <c r="E198" s="90"/>
      <c r="F198" s="93" t="s">
        <v>91</v>
      </c>
      <c r="G198" s="93" t="s">
        <v>174</v>
      </c>
      <c r="H198" s="39"/>
      <c r="I198" s="157"/>
      <c r="J198" s="645"/>
      <c r="K198" s="646"/>
      <c r="L198" s="147"/>
      <c r="M198" s="148"/>
      <c r="N198" s="148"/>
      <c r="O198" s="148"/>
      <c r="P198" s="148"/>
      <c r="Q198" s="545"/>
      <c r="R198" s="661"/>
      <c r="S198" s="662"/>
      <c r="T198" s="663"/>
    </row>
    <row r="199" spans="1:20" ht="15" customHeight="1" x14ac:dyDescent="0.15">
      <c r="A199" s="80"/>
      <c r="B199" s="80"/>
      <c r="C199" s="261"/>
      <c r="D199" s="263"/>
      <c r="E199" s="90"/>
      <c r="F199" s="93" t="s">
        <v>144</v>
      </c>
      <c r="G199" s="93" t="s">
        <v>369</v>
      </c>
      <c r="H199" s="39"/>
      <c r="I199" s="157"/>
      <c r="J199" s="645">
        <v>2</v>
      </c>
      <c r="K199" s="646" t="str">
        <f t="shared" si="1"/>
        <v/>
      </c>
      <c r="L199" s="147"/>
      <c r="M199" s="148"/>
      <c r="N199" s="148"/>
      <c r="O199" s="148"/>
      <c r="P199" s="148"/>
      <c r="Q199" s="545"/>
      <c r="R199" s="661">
        <v>2</v>
      </c>
      <c r="S199" s="662">
        <v>2</v>
      </c>
      <c r="T199" s="663">
        <v>2</v>
      </c>
    </row>
    <row r="200" spans="1:20" ht="15" customHeight="1" thickBot="1" x14ac:dyDescent="0.2">
      <c r="A200" s="80"/>
      <c r="B200" s="80"/>
      <c r="C200" s="261"/>
      <c r="D200" s="264"/>
      <c r="E200" s="223"/>
      <c r="F200" s="265" t="s">
        <v>91</v>
      </c>
      <c r="G200" s="265" t="s">
        <v>370</v>
      </c>
      <c r="H200" s="224"/>
      <c r="I200" s="266"/>
      <c r="J200" s="652">
        <v>2</v>
      </c>
      <c r="K200" s="653" t="str">
        <f t="shared" si="1"/>
        <v/>
      </c>
      <c r="L200" s="225"/>
      <c r="M200" s="226"/>
      <c r="N200" s="226"/>
      <c r="O200" s="226"/>
      <c r="P200" s="226"/>
      <c r="Q200" s="549"/>
      <c r="R200" s="667">
        <v>2</v>
      </c>
      <c r="S200" s="668">
        <v>2</v>
      </c>
      <c r="T200" s="669">
        <v>2</v>
      </c>
    </row>
    <row r="201" spans="1:20" ht="15" customHeight="1" x14ac:dyDescent="0.15">
      <c r="A201" s="80"/>
      <c r="B201" s="80"/>
      <c r="C201" s="261"/>
      <c r="D201" s="262" t="s">
        <v>92</v>
      </c>
      <c r="E201" s="218" t="s">
        <v>371</v>
      </c>
      <c r="F201" s="219" t="s">
        <v>144</v>
      </c>
      <c r="G201" s="219" t="s">
        <v>179</v>
      </c>
      <c r="H201" s="220"/>
      <c r="I201" s="234"/>
      <c r="J201" s="643">
        <v>1</v>
      </c>
      <c r="K201" s="644" t="str">
        <f t="shared" si="1"/>
        <v/>
      </c>
      <c r="L201" s="221"/>
      <c r="M201" s="222"/>
      <c r="N201" s="222"/>
      <c r="O201" s="222"/>
      <c r="P201" s="222"/>
      <c r="Q201" s="540"/>
      <c r="R201" s="670">
        <v>1</v>
      </c>
      <c r="S201" s="671">
        <v>1</v>
      </c>
      <c r="T201" s="672">
        <v>1</v>
      </c>
    </row>
    <row r="202" spans="1:20" ht="15" customHeight="1" x14ac:dyDescent="0.15">
      <c r="A202" s="80"/>
      <c r="B202" s="80"/>
      <c r="C202" s="261"/>
      <c r="D202" s="263"/>
      <c r="E202" s="90"/>
      <c r="F202" s="93" t="s">
        <v>91</v>
      </c>
      <c r="G202" s="93" t="s">
        <v>180</v>
      </c>
      <c r="H202" s="39"/>
      <c r="I202" s="157"/>
      <c r="J202" s="645">
        <v>2</v>
      </c>
      <c r="K202" s="646" t="str">
        <f t="shared" si="1"/>
        <v/>
      </c>
      <c r="L202" s="147"/>
      <c r="M202" s="148"/>
      <c r="N202" s="148"/>
      <c r="O202" s="148"/>
      <c r="P202" s="148"/>
      <c r="Q202" s="545"/>
      <c r="R202" s="661">
        <v>2</v>
      </c>
      <c r="S202" s="662">
        <v>2</v>
      </c>
      <c r="T202" s="663">
        <v>2</v>
      </c>
    </row>
    <row r="203" spans="1:20" ht="15" customHeight="1" x14ac:dyDescent="0.15">
      <c r="A203" s="80"/>
      <c r="B203" s="80"/>
      <c r="C203" s="261"/>
      <c r="D203" s="263"/>
      <c r="E203" s="90"/>
      <c r="F203" s="93" t="s">
        <v>144</v>
      </c>
      <c r="G203" s="93" t="s">
        <v>97</v>
      </c>
      <c r="H203" s="39"/>
      <c r="I203" s="157"/>
      <c r="J203" s="645">
        <v>4</v>
      </c>
      <c r="K203" s="646" t="str">
        <f t="shared" si="1"/>
        <v/>
      </c>
      <c r="L203" s="147"/>
      <c r="M203" s="148"/>
      <c r="N203" s="148"/>
      <c r="O203" s="148"/>
      <c r="P203" s="148"/>
      <c r="Q203" s="545"/>
      <c r="R203" s="661">
        <v>4</v>
      </c>
      <c r="S203" s="662">
        <v>4</v>
      </c>
      <c r="T203" s="663">
        <v>4</v>
      </c>
    </row>
    <row r="204" spans="1:20" ht="15" customHeight="1" x14ac:dyDescent="0.15">
      <c r="A204" s="80"/>
      <c r="B204" s="80"/>
      <c r="C204" s="261"/>
      <c r="D204" s="263"/>
      <c r="E204" s="90"/>
      <c r="F204" s="93" t="s">
        <v>91</v>
      </c>
      <c r="G204" s="93" t="s">
        <v>181</v>
      </c>
      <c r="H204" s="39"/>
      <c r="I204" s="157"/>
      <c r="J204" s="645">
        <v>4</v>
      </c>
      <c r="K204" s="646" t="str">
        <f t="shared" si="1"/>
        <v/>
      </c>
      <c r="L204" s="147"/>
      <c r="M204" s="148"/>
      <c r="N204" s="148"/>
      <c r="O204" s="148"/>
      <c r="P204" s="148"/>
      <c r="Q204" s="545"/>
      <c r="R204" s="661">
        <v>4</v>
      </c>
      <c r="S204" s="662">
        <v>4</v>
      </c>
      <c r="T204" s="663">
        <v>4</v>
      </c>
    </row>
    <row r="205" spans="1:20" ht="15" customHeight="1" x14ac:dyDescent="0.15">
      <c r="A205" s="80"/>
      <c r="B205" s="80"/>
      <c r="C205" s="261"/>
      <c r="D205" s="263"/>
      <c r="E205" s="90"/>
      <c r="F205" s="93" t="s">
        <v>144</v>
      </c>
      <c r="G205" s="93" t="s">
        <v>372</v>
      </c>
      <c r="H205" s="39"/>
      <c r="I205" s="157"/>
      <c r="J205" s="645">
        <v>4</v>
      </c>
      <c r="K205" s="646" t="str">
        <f t="shared" si="1"/>
        <v/>
      </c>
      <c r="L205" s="147"/>
      <c r="M205" s="148"/>
      <c r="N205" s="148"/>
      <c r="O205" s="148"/>
      <c r="P205" s="148"/>
      <c r="Q205" s="545"/>
      <c r="R205" s="661">
        <v>4</v>
      </c>
      <c r="S205" s="662">
        <v>4</v>
      </c>
      <c r="T205" s="663">
        <v>4</v>
      </c>
    </row>
    <row r="206" spans="1:20" ht="15" customHeight="1" x14ac:dyDescent="0.15">
      <c r="A206" s="80"/>
      <c r="B206" s="80"/>
      <c r="C206" s="261"/>
      <c r="D206" s="263"/>
      <c r="E206" s="90"/>
      <c r="F206" s="93" t="s">
        <v>91</v>
      </c>
      <c r="G206" s="93" t="s">
        <v>182</v>
      </c>
      <c r="H206" s="39"/>
      <c r="I206" s="157"/>
      <c r="J206" s="645">
        <v>2</v>
      </c>
      <c r="K206" s="646" t="str">
        <f t="shared" si="1"/>
        <v/>
      </c>
      <c r="L206" s="147"/>
      <c r="M206" s="148"/>
      <c r="N206" s="148"/>
      <c r="O206" s="148"/>
      <c r="P206" s="148"/>
      <c r="Q206" s="545"/>
      <c r="R206" s="661">
        <v>2</v>
      </c>
      <c r="S206" s="662">
        <v>2</v>
      </c>
      <c r="T206" s="663">
        <v>2</v>
      </c>
    </row>
    <row r="207" spans="1:20" ht="15" customHeight="1" x14ac:dyDescent="0.15">
      <c r="A207" s="80"/>
      <c r="B207" s="80"/>
      <c r="C207" s="261"/>
      <c r="D207" s="263"/>
      <c r="E207" s="90"/>
      <c r="F207" s="93" t="s">
        <v>144</v>
      </c>
      <c r="G207" s="93" t="s">
        <v>183</v>
      </c>
      <c r="H207" s="39"/>
      <c r="I207" s="157"/>
      <c r="J207" s="645">
        <v>2</v>
      </c>
      <c r="K207" s="646" t="str">
        <f t="shared" si="1"/>
        <v/>
      </c>
      <c r="L207" s="147"/>
      <c r="M207" s="148"/>
      <c r="N207" s="148"/>
      <c r="O207" s="148"/>
      <c r="P207" s="148"/>
      <c r="Q207" s="545"/>
      <c r="R207" s="661">
        <v>2</v>
      </c>
      <c r="S207" s="662">
        <v>2</v>
      </c>
      <c r="T207" s="663">
        <v>2</v>
      </c>
    </row>
    <row r="208" spans="1:20" ht="15" customHeight="1" x14ac:dyDescent="0.15">
      <c r="A208" s="80"/>
      <c r="B208" s="80"/>
      <c r="C208" s="261"/>
      <c r="D208" s="263"/>
      <c r="E208" s="90"/>
      <c r="F208" s="93" t="s">
        <v>91</v>
      </c>
      <c r="G208" s="93" t="s">
        <v>184</v>
      </c>
      <c r="H208" s="39"/>
      <c r="I208" s="157"/>
      <c r="J208" s="645">
        <v>1</v>
      </c>
      <c r="K208" s="646" t="str">
        <f t="shared" si="1"/>
        <v/>
      </c>
      <c r="L208" s="147"/>
      <c r="M208" s="148"/>
      <c r="N208" s="148"/>
      <c r="O208" s="148"/>
      <c r="P208" s="148"/>
      <c r="Q208" s="545"/>
      <c r="R208" s="661">
        <v>1</v>
      </c>
      <c r="S208" s="662">
        <v>1</v>
      </c>
      <c r="T208" s="663">
        <v>1</v>
      </c>
    </row>
    <row r="209" spans="1:20" ht="15" customHeight="1" x14ac:dyDescent="0.15">
      <c r="A209" s="80"/>
      <c r="B209" s="80"/>
      <c r="C209" s="261"/>
      <c r="D209" s="263"/>
      <c r="E209" s="90"/>
      <c r="F209" s="93" t="s">
        <v>144</v>
      </c>
      <c r="G209" s="93" t="s">
        <v>373</v>
      </c>
      <c r="H209" s="39"/>
      <c r="I209" s="157"/>
      <c r="J209" s="645">
        <v>1</v>
      </c>
      <c r="K209" s="646" t="str">
        <f t="shared" si="1"/>
        <v/>
      </c>
      <c r="L209" s="147"/>
      <c r="M209" s="148"/>
      <c r="N209" s="148"/>
      <c r="O209" s="148"/>
      <c r="P209" s="148"/>
      <c r="Q209" s="545"/>
      <c r="R209" s="661">
        <v>1</v>
      </c>
      <c r="S209" s="662">
        <v>1</v>
      </c>
      <c r="T209" s="663">
        <v>1</v>
      </c>
    </row>
    <row r="210" spans="1:20" ht="15" customHeight="1" x14ac:dyDescent="0.15">
      <c r="A210" s="80"/>
      <c r="B210" s="80"/>
      <c r="C210" s="261"/>
      <c r="D210" s="263"/>
      <c r="E210" s="90"/>
      <c r="F210" s="93" t="s">
        <v>91</v>
      </c>
      <c r="G210" s="93" t="s">
        <v>374</v>
      </c>
      <c r="H210" s="39"/>
      <c r="I210" s="157"/>
      <c r="J210" s="645">
        <v>1</v>
      </c>
      <c r="K210" s="646" t="str">
        <f t="shared" si="1"/>
        <v/>
      </c>
      <c r="L210" s="147"/>
      <c r="M210" s="148"/>
      <c r="N210" s="148"/>
      <c r="O210" s="148"/>
      <c r="P210" s="148"/>
      <c r="Q210" s="545"/>
      <c r="R210" s="661">
        <v>1</v>
      </c>
      <c r="S210" s="662">
        <v>1</v>
      </c>
      <c r="T210" s="663">
        <v>1</v>
      </c>
    </row>
    <row r="211" spans="1:20" ht="15" customHeight="1" x14ac:dyDescent="0.15">
      <c r="A211" s="80"/>
      <c r="B211" s="80"/>
      <c r="C211" s="261"/>
      <c r="D211" s="263"/>
      <c r="E211" s="90"/>
      <c r="F211" s="93" t="s">
        <v>144</v>
      </c>
      <c r="G211" s="93" t="s">
        <v>98</v>
      </c>
      <c r="H211" s="39"/>
      <c r="I211" s="86"/>
      <c r="J211" s="645">
        <v>2</v>
      </c>
      <c r="K211" s="646" t="str">
        <f t="shared" si="1"/>
        <v/>
      </c>
      <c r="L211" s="147"/>
      <c r="M211" s="148"/>
      <c r="N211" s="148"/>
      <c r="O211" s="148"/>
      <c r="P211" s="148"/>
      <c r="Q211" s="545"/>
      <c r="R211" s="661">
        <v>2</v>
      </c>
      <c r="S211" s="662">
        <v>2</v>
      </c>
      <c r="T211" s="663">
        <v>2</v>
      </c>
    </row>
    <row r="212" spans="1:20" ht="15" customHeight="1" x14ac:dyDescent="0.15">
      <c r="A212" s="80"/>
      <c r="B212" s="80"/>
      <c r="C212" s="261"/>
      <c r="D212" s="263"/>
      <c r="E212" s="90"/>
      <c r="F212" s="93" t="s">
        <v>91</v>
      </c>
      <c r="G212" s="93" t="s">
        <v>187</v>
      </c>
      <c r="H212" s="39"/>
      <c r="I212" s="86"/>
      <c r="J212" s="645">
        <v>1</v>
      </c>
      <c r="K212" s="646" t="str">
        <f t="shared" si="1"/>
        <v/>
      </c>
      <c r="L212" s="147"/>
      <c r="M212" s="148"/>
      <c r="N212" s="148"/>
      <c r="O212" s="148"/>
      <c r="P212" s="148"/>
      <c r="Q212" s="545"/>
      <c r="R212" s="661">
        <v>1</v>
      </c>
      <c r="S212" s="662">
        <v>1</v>
      </c>
      <c r="T212" s="663">
        <v>1</v>
      </c>
    </row>
    <row r="213" spans="1:20" ht="15" customHeight="1" x14ac:dyDescent="0.15">
      <c r="A213" s="80"/>
      <c r="B213" s="80"/>
      <c r="C213" s="261"/>
      <c r="D213" s="263"/>
      <c r="E213" s="90"/>
      <c r="F213" s="93" t="s">
        <v>144</v>
      </c>
      <c r="G213" s="93" t="s">
        <v>375</v>
      </c>
      <c r="H213" s="39"/>
      <c r="I213" s="86"/>
      <c r="J213" s="647">
        <v>2</v>
      </c>
      <c r="K213" s="648" t="str">
        <f t="shared" si="1"/>
        <v/>
      </c>
      <c r="L213" s="245"/>
      <c r="M213" s="246"/>
      <c r="N213" s="246"/>
      <c r="O213" s="246"/>
      <c r="P213" s="246"/>
      <c r="Q213" s="546"/>
      <c r="R213" s="661">
        <v>2</v>
      </c>
      <c r="S213" s="662">
        <v>2</v>
      </c>
      <c r="T213" s="663">
        <v>2</v>
      </c>
    </row>
    <row r="214" spans="1:20" ht="15" customHeight="1" x14ac:dyDescent="0.15">
      <c r="A214" s="80"/>
      <c r="B214" s="80"/>
      <c r="C214" s="261"/>
      <c r="D214" s="263"/>
      <c r="E214" s="90"/>
      <c r="F214" s="93" t="s">
        <v>91</v>
      </c>
      <c r="G214" s="93" t="s">
        <v>376</v>
      </c>
      <c r="H214" s="39"/>
      <c r="I214" s="86"/>
      <c r="J214" s="645">
        <v>1</v>
      </c>
      <c r="K214" s="646" t="str">
        <f t="shared" si="1"/>
        <v/>
      </c>
      <c r="L214" s="212"/>
      <c r="M214" s="213"/>
      <c r="N214" s="213"/>
      <c r="O214" s="213"/>
      <c r="P214" s="213"/>
      <c r="Q214" s="537"/>
      <c r="R214" s="661">
        <v>1</v>
      </c>
      <c r="S214" s="662">
        <v>1</v>
      </c>
      <c r="T214" s="663">
        <v>1</v>
      </c>
    </row>
    <row r="215" spans="1:20" ht="17.25" customHeight="1" x14ac:dyDescent="0.15">
      <c r="A215" s="80"/>
      <c r="B215" s="80"/>
      <c r="C215" s="270"/>
      <c r="D215" s="263"/>
      <c r="E215" s="90"/>
      <c r="F215" s="93" t="s">
        <v>144</v>
      </c>
      <c r="G215" s="93" t="s">
        <v>190</v>
      </c>
      <c r="H215" s="158"/>
      <c r="I215" s="158"/>
      <c r="J215" s="645">
        <v>1</v>
      </c>
      <c r="K215" s="646" t="str">
        <f t="shared" si="1"/>
        <v/>
      </c>
      <c r="L215" s="212"/>
      <c r="M215" s="213"/>
      <c r="N215" s="213"/>
      <c r="O215" s="213"/>
      <c r="P215" s="213"/>
      <c r="Q215" s="537"/>
      <c r="R215" s="661">
        <v>1</v>
      </c>
      <c r="S215" s="662">
        <v>1</v>
      </c>
      <c r="T215" s="663">
        <v>1</v>
      </c>
    </row>
    <row r="216" spans="1:20" x14ac:dyDescent="0.15">
      <c r="A216" s="80"/>
      <c r="B216" s="80"/>
      <c r="C216" s="270"/>
      <c r="D216" s="263"/>
      <c r="E216" s="91"/>
      <c r="F216" s="93" t="s">
        <v>91</v>
      </c>
      <c r="G216" s="93" t="s">
        <v>191</v>
      </c>
      <c r="H216" s="158"/>
      <c r="I216" s="158"/>
      <c r="J216" s="645">
        <v>2</v>
      </c>
      <c r="K216" s="646" t="str">
        <f t="shared" si="1"/>
        <v/>
      </c>
      <c r="L216" s="212"/>
      <c r="M216" s="213"/>
      <c r="N216" s="213"/>
      <c r="O216" s="213"/>
      <c r="P216" s="213"/>
      <c r="Q216" s="537"/>
      <c r="R216" s="661">
        <v>1</v>
      </c>
      <c r="S216" s="662">
        <v>1</v>
      </c>
      <c r="T216" s="663">
        <v>1</v>
      </c>
    </row>
    <row r="217" spans="1:20" ht="15" customHeight="1" x14ac:dyDescent="0.15">
      <c r="A217" s="80"/>
      <c r="B217" s="80"/>
      <c r="C217" s="261"/>
      <c r="D217" s="263"/>
      <c r="E217" s="92" t="s">
        <v>213</v>
      </c>
      <c r="F217" s="93" t="s">
        <v>144</v>
      </c>
      <c r="G217" s="93" t="s">
        <v>188</v>
      </c>
      <c r="H217" s="39"/>
      <c r="I217" s="86"/>
      <c r="J217" s="645"/>
      <c r="K217" s="646" t="str">
        <f t="shared" si="1"/>
        <v/>
      </c>
      <c r="L217" s="212"/>
      <c r="M217" s="213"/>
      <c r="N217" s="213"/>
      <c r="O217" s="213"/>
      <c r="P217" s="213"/>
      <c r="Q217" s="537"/>
      <c r="R217" s="661"/>
      <c r="S217" s="662"/>
      <c r="T217" s="663"/>
    </row>
    <row r="218" spans="1:20" ht="15" customHeight="1" x14ac:dyDescent="0.15">
      <c r="A218" s="80"/>
      <c r="B218" s="80"/>
      <c r="C218" s="261"/>
      <c r="D218" s="263"/>
      <c r="E218" s="90"/>
      <c r="F218" s="93" t="s">
        <v>91</v>
      </c>
      <c r="G218" s="93" t="s">
        <v>189</v>
      </c>
      <c r="H218" s="39"/>
      <c r="I218" s="157"/>
      <c r="J218" s="645"/>
      <c r="K218" s="646" t="str">
        <f t="shared" si="1"/>
        <v/>
      </c>
      <c r="L218" s="212"/>
      <c r="M218" s="213"/>
      <c r="N218" s="213"/>
      <c r="O218" s="213"/>
      <c r="P218" s="213"/>
      <c r="Q218" s="537"/>
      <c r="R218" s="661"/>
      <c r="S218" s="662"/>
      <c r="T218" s="663"/>
    </row>
    <row r="219" spans="1:20" x14ac:dyDescent="0.15">
      <c r="A219" s="80"/>
      <c r="B219" s="80"/>
      <c r="C219" s="270"/>
      <c r="D219" s="263"/>
      <c r="E219" s="90"/>
      <c r="F219" s="93" t="s">
        <v>144</v>
      </c>
      <c r="G219" s="93" t="s">
        <v>192</v>
      </c>
      <c r="H219" s="158"/>
      <c r="I219" s="158"/>
      <c r="J219" s="645"/>
      <c r="K219" s="646" t="str">
        <f t="shared" si="1"/>
        <v/>
      </c>
      <c r="L219" s="212"/>
      <c r="M219" s="213"/>
      <c r="N219" s="213"/>
      <c r="O219" s="213"/>
      <c r="P219" s="213"/>
      <c r="Q219" s="537"/>
      <c r="R219" s="661"/>
      <c r="S219" s="662"/>
      <c r="T219" s="663"/>
    </row>
    <row r="220" spans="1:20" x14ac:dyDescent="0.15">
      <c r="A220" s="80"/>
      <c r="B220" s="80"/>
      <c r="C220" s="270"/>
      <c r="D220" s="263"/>
      <c r="E220" s="90"/>
      <c r="F220" s="93" t="s">
        <v>91</v>
      </c>
      <c r="G220" s="93" t="s">
        <v>193</v>
      </c>
      <c r="H220" s="158"/>
      <c r="I220" s="158"/>
      <c r="J220" s="645"/>
      <c r="K220" s="646" t="str">
        <f t="shared" si="1"/>
        <v/>
      </c>
      <c r="L220" s="212"/>
      <c r="M220" s="213"/>
      <c r="N220" s="213"/>
      <c r="O220" s="213"/>
      <c r="P220" s="213"/>
      <c r="Q220" s="537"/>
      <c r="R220" s="661"/>
      <c r="S220" s="662"/>
      <c r="T220" s="663"/>
    </row>
    <row r="221" spans="1:20" x14ac:dyDescent="0.15">
      <c r="A221" s="80"/>
      <c r="B221" s="80"/>
      <c r="C221" s="270"/>
      <c r="D221" s="263"/>
      <c r="E221" s="90"/>
      <c r="F221" s="93" t="s">
        <v>144</v>
      </c>
      <c r="G221" s="93" t="s">
        <v>194</v>
      </c>
      <c r="H221" s="158"/>
      <c r="I221" s="158"/>
      <c r="J221" s="645"/>
      <c r="K221" s="646" t="str">
        <f t="shared" si="1"/>
        <v/>
      </c>
      <c r="L221" s="212"/>
      <c r="M221" s="213"/>
      <c r="N221" s="213"/>
      <c r="O221" s="213"/>
      <c r="P221" s="213"/>
      <c r="Q221" s="537"/>
      <c r="R221" s="661"/>
      <c r="S221" s="662"/>
      <c r="T221" s="663"/>
    </row>
    <row r="222" spans="1:20" ht="15" customHeight="1" x14ac:dyDescent="0.15">
      <c r="A222" s="80"/>
      <c r="B222" s="80"/>
      <c r="C222" s="270"/>
      <c r="D222" s="263"/>
      <c r="E222" s="90"/>
      <c r="F222" s="93" t="s">
        <v>91</v>
      </c>
      <c r="G222" s="93" t="s">
        <v>195</v>
      </c>
      <c r="H222" s="39"/>
      <c r="I222" s="157"/>
      <c r="J222" s="645"/>
      <c r="K222" s="646" t="str">
        <f t="shared" si="1"/>
        <v/>
      </c>
      <c r="L222" s="258"/>
      <c r="M222" s="259"/>
      <c r="N222" s="259"/>
      <c r="O222" s="259"/>
      <c r="P222" s="259"/>
      <c r="Q222" s="547"/>
      <c r="R222" s="658"/>
      <c r="S222" s="659"/>
      <c r="T222" s="660"/>
    </row>
    <row r="223" spans="1:20" ht="15" customHeight="1" x14ac:dyDescent="0.15">
      <c r="A223" s="80"/>
      <c r="B223" s="80"/>
      <c r="C223" s="261"/>
      <c r="D223" s="263"/>
      <c r="E223" s="90"/>
      <c r="F223" s="93" t="s">
        <v>144</v>
      </c>
      <c r="G223" s="93" t="s">
        <v>185</v>
      </c>
      <c r="H223" s="39"/>
      <c r="I223" s="157"/>
      <c r="J223" s="645"/>
      <c r="K223" s="646" t="str">
        <f t="shared" si="1"/>
        <v/>
      </c>
      <c r="L223" s="248"/>
      <c r="M223" s="249"/>
      <c r="N223" s="249"/>
      <c r="O223" s="249"/>
      <c r="P223" s="249"/>
      <c r="Q223" s="550"/>
      <c r="R223" s="661"/>
      <c r="S223" s="662"/>
      <c r="T223" s="663"/>
    </row>
    <row r="224" spans="1:20" ht="16.5" thickBot="1" x14ac:dyDescent="0.2">
      <c r="A224" s="80"/>
      <c r="B224" s="80"/>
      <c r="C224" s="516"/>
      <c r="D224" s="264"/>
      <c r="E224" s="223"/>
      <c r="F224" s="265" t="s">
        <v>91</v>
      </c>
      <c r="G224" s="265" t="s">
        <v>186</v>
      </c>
      <c r="H224" s="224"/>
      <c r="I224" s="266"/>
      <c r="J224" s="652"/>
      <c r="K224" s="654" t="str">
        <f t="shared" si="1"/>
        <v/>
      </c>
      <c r="L224" s="225"/>
      <c r="M224" s="226"/>
      <c r="N224" s="226"/>
      <c r="O224" s="226"/>
      <c r="P224" s="226"/>
      <c r="Q224" s="549"/>
      <c r="R224" s="667"/>
      <c r="S224" s="668"/>
      <c r="T224" s="669"/>
    </row>
    <row r="225" spans="1:20" x14ac:dyDescent="0.15">
      <c r="A225" s="80"/>
      <c r="B225" s="80"/>
    </row>
    <row r="226" spans="1:20" x14ac:dyDescent="0.15">
      <c r="A226" s="80"/>
      <c r="B226" s="80"/>
    </row>
    <row r="227" spans="1:20" s="1" customFormat="1" ht="33.950000000000003" customHeight="1" x14ac:dyDescent="0.15">
      <c r="B227" s="701" t="s">
        <v>259</v>
      </c>
      <c r="C227" s="702" t="s">
        <v>299</v>
      </c>
      <c r="D227" s="703"/>
      <c r="E227" s="704"/>
      <c r="F227" s="704"/>
      <c r="G227" s="705"/>
      <c r="H227" s="705"/>
      <c r="I227" s="705"/>
      <c r="J227" s="705"/>
      <c r="K227" s="705"/>
      <c r="L227" s="705"/>
      <c r="M227" s="705"/>
      <c r="N227" s="705"/>
      <c r="O227" s="705"/>
      <c r="P227" s="705"/>
      <c r="Q227" s="705"/>
      <c r="R227" s="705"/>
      <c r="S227" s="705"/>
      <c r="T227" s="705"/>
    </row>
    <row r="228" spans="1:20" s="1" customFormat="1" ht="15.75" customHeight="1" x14ac:dyDescent="0.15">
      <c r="B228" s="701"/>
      <c r="C228" s="706" t="s">
        <v>501</v>
      </c>
      <c r="D228" s="703"/>
      <c r="E228" s="704"/>
      <c r="F228" s="704"/>
      <c r="G228" s="705"/>
      <c r="H228" s="705"/>
      <c r="I228" s="705"/>
      <c r="J228" s="705"/>
      <c r="K228" s="705"/>
      <c r="L228" s="705"/>
      <c r="M228" s="705"/>
      <c r="N228" s="705"/>
      <c r="O228" s="705"/>
      <c r="P228" s="705"/>
      <c r="Q228" s="705"/>
      <c r="R228" s="705"/>
      <c r="S228" s="705"/>
      <c r="T228" s="705"/>
    </row>
    <row r="229" spans="1:20" s="1" customFormat="1" ht="15.75" customHeight="1" x14ac:dyDescent="0.15">
      <c r="B229" s="701"/>
      <c r="C229" s="707"/>
      <c r="D229" s="703"/>
      <c r="E229" s="704"/>
      <c r="F229" s="704"/>
      <c r="G229" s="705"/>
      <c r="H229" s="705"/>
      <c r="I229" s="705"/>
      <c r="J229" s="705"/>
      <c r="K229" s="705"/>
      <c r="L229" s="705"/>
      <c r="M229" s="705"/>
      <c r="N229" s="705"/>
      <c r="O229" s="705"/>
      <c r="P229" s="705"/>
      <c r="Q229" s="705"/>
      <c r="R229" s="705"/>
      <c r="S229" s="705"/>
      <c r="T229" s="705"/>
    </row>
    <row r="230" spans="1:20" s="1" customFormat="1" ht="15.75" customHeight="1" thickBot="1" x14ac:dyDescent="0.2">
      <c r="B230" s="701"/>
      <c r="C230" s="708" t="s">
        <v>496</v>
      </c>
      <c r="D230" s="703"/>
      <c r="E230" s="704"/>
      <c r="F230" s="704"/>
      <c r="G230" s="705"/>
      <c r="H230" s="705"/>
      <c r="I230" s="705"/>
      <c r="J230" s="705"/>
      <c r="K230" s="705"/>
      <c r="L230" s="705"/>
      <c r="M230" s="705"/>
      <c r="N230" s="705"/>
      <c r="O230" s="705"/>
      <c r="P230" s="705"/>
      <c r="Q230" s="705"/>
      <c r="R230" s="705"/>
      <c r="S230" s="705"/>
      <c r="T230" s="705"/>
    </row>
    <row r="231" spans="1:20" s="1" customFormat="1" ht="16.5" x14ac:dyDescent="0.15">
      <c r="C231" s="708"/>
      <c r="D231" s="703"/>
      <c r="E231" s="289" t="s">
        <v>263</v>
      </c>
      <c r="F231" s="290"/>
      <c r="G231" s="290"/>
      <c r="H231" s="291" t="s">
        <v>29</v>
      </c>
      <c r="I231" s="291"/>
      <c r="J231" s="291"/>
      <c r="K231" s="291"/>
      <c r="L231" s="291"/>
      <c r="M231" s="291" t="s">
        <v>274</v>
      </c>
      <c r="N231" s="292"/>
      <c r="O231" s="291" t="s">
        <v>37</v>
      </c>
      <c r="P231" s="291"/>
      <c r="Q231" s="291"/>
      <c r="R231" s="705"/>
      <c r="S231" s="705"/>
      <c r="T231" s="705"/>
    </row>
    <row r="232" spans="1:20" s="1" customFormat="1" ht="16.5" thickBot="1" x14ac:dyDescent="0.2">
      <c r="C232" s="703"/>
      <c r="D232" s="704"/>
      <c r="E232" s="293" t="s">
        <v>26</v>
      </c>
      <c r="F232" s="294" t="s">
        <v>27</v>
      </c>
      <c r="G232" s="294" t="s">
        <v>264</v>
      </c>
      <c r="H232" s="294" t="s">
        <v>267</v>
      </c>
      <c r="I232" s="294" t="s">
        <v>268</v>
      </c>
      <c r="J232" s="294" t="s">
        <v>269</v>
      </c>
      <c r="K232" s="294" t="s">
        <v>270</v>
      </c>
      <c r="L232" s="294" t="s">
        <v>271</v>
      </c>
      <c r="M232" s="295" t="s">
        <v>272</v>
      </c>
      <c r="N232" s="296" t="s">
        <v>30</v>
      </c>
      <c r="O232" s="294" t="s">
        <v>265</v>
      </c>
      <c r="P232" s="294" t="s">
        <v>266</v>
      </c>
      <c r="Q232" s="294" t="s">
        <v>264</v>
      </c>
      <c r="R232" s="705"/>
      <c r="S232" s="705"/>
      <c r="T232" s="705"/>
    </row>
    <row r="233" spans="1:20" s="1" customFormat="1" ht="15" customHeight="1" x14ac:dyDescent="0.15">
      <c r="C233" s="287" t="s">
        <v>114</v>
      </c>
      <c r="D233" s="281" t="s">
        <v>419</v>
      </c>
      <c r="E233" s="320">
        <f>SUMIF(入力②!$B:$B,"滞在1人",入力②!F:F)</f>
        <v>11</v>
      </c>
      <c r="F233" s="320">
        <f>SUMIF(入力②!$B:$B,"滞在1人",入力②!G:G)</f>
        <v>11</v>
      </c>
      <c r="G233" s="320">
        <f>SUMIF(入力②!$B:$B,"滞在1人",入力②!H:H)</f>
        <v>0</v>
      </c>
      <c r="H233" s="320">
        <f>SUMIF(入力②!$B:$B,"滞在1人",入力②!I:I)</f>
        <v>3</v>
      </c>
      <c r="I233" s="320">
        <f>SUMIF(入力②!$B:$B,"滞在1人",入力②!J:J)</f>
        <v>7</v>
      </c>
      <c r="J233" s="320">
        <f>SUMIF(入力②!$B:$B,"滞在1人",入力②!K:K)</f>
        <v>9</v>
      </c>
      <c r="K233" s="320">
        <f>SUMIF(入力②!$B:$B,"滞在1人",入力②!L:L)</f>
        <v>2</v>
      </c>
      <c r="L233" s="320">
        <f>SUMIF(入力②!$B:$B,"滞在1人",入力②!M:M)</f>
        <v>1</v>
      </c>
      <c r="M233" s="444"/>
      <c r="N233" s="445"/>
      <c r="O233" s="320">
        <f>SUMIF(入力②!$B:$B,"滞在1人",入力②!P:P)</f>
        <v>16</v>
      </c>
      <c r="P233" s="320">
        <f>SUMIF(入力②!$B:$B,"滞在1人",入力②!Q:Q)</f>
        <v>6</v>
      </c>
      <c r="Q233" s="320">
        <f>SUMIF(入力②!$B:$B,"滞在1人",入力②!R:R)</f>
        <v>0</v>
      </c>
      <c r="R233" s="705"/>
      <c r="S233" s="705"/>
      <c r="T233" s="705"/>
    </row>
    <row r="234" spans="1:20" s="1" customFormat="1" x14ac:dyDescent="0.15">
      <c r="C234" s="288"/>
      <c r="D234" s="282" t="s">
        <v>28</v>
      </c>
      <c r="E234" s="321">
        <f>SUMIF(入力②!$B:$B,"滞在家族",入力②!F:F)</f>
        <v>4</v>
      </c>
      <c r="F234" s="321">
        <f>SUMIF(入力②!$B:$B,"滞在家族",入力②!G:G)</f>
        <v>8</v>
      </c>
      <c r="G234" s="321">
        <f>SUMIF(入力②!$B:$B,"滞在家族",入力②!H:H)</f>
        <v>2</v>
      </c>
      <c r="H234" s="321">
        <f>SUMIF(入力②!$B:$B,"滞在家族",入力②!I:I)</f>
        <v>0</v>
      </c>
      <c r="I234" s="321">
        <f>SUMIF(入力②!$B:$B,"滞在家族",入力②!J:J)</f>
        <v>0</v>
      </c>
      <c r="J234" s="321">
        <f>SUMIF(入力②!$B:$B,"滞在家族",入力②!K:K)</f>
        <v>12</v>
      </c>
      <c r="K234" s="321">
        <f>SUMIF(入力②!$B:$B,"滞在家族",入力②!L:L)</f>
        <v>0</v>
      </c>
      <c r="L234" s="321">
        <f>SUMIF(入力②!$B:$B,"滞在家族",入力②!M:M)</f>
        <v>2</v>
      </c>
      <c r="M234" s="446"/>
      <c r="N234" s="447"/>
      <c r="O234" s="321">
        <f>SUMIF(入力②!$B:$B,"滞在家族",入力②!P:P)</f>
        <v>13</v>
      </c>
      <c r="P234" s="321">
        <f>SUMIF(入力②!$B:$B,"滞在家族",入力②!Q:Q)</f>
        <v>0</v>
      </c>
      <c r="Q234" s="321">
        <f>SUMIF(入力②!$B:$B,"滞在家族",入力②!R:R)</f>
        <v>1</v>
      </c>
      <c r="R234" s="705"/>
      <c r="S234" s="705"/>
      <c r="T234" s="705"/>
    </row>
    <row r="235" spans="1:20" s="1" customFormat="1" x14ac:dyDescent="0.15">
      <c r="C235" s="288"/>
      <c r="D235" s="283" t="s">
        <v>261</v>
      </c>
      <c r="E235" s="321">
        <f>SUMIF(入力②!$B:$B,"滞在グループ",入力②!F:F)</f>
        <v>18</v>
      </c>
      <c r="F235" s="321">
        <f>SUMIF(入力②!$B:$B,"滞在グループ",入力②!G:G)</f>
        <v>11</v>
      </c>
      <c r="G235" s="321">
        <f>SUMIF(入力②!$B:$B,"滞在グループ",入力②!H:H)</f>
        <v>2</v>
      </c>
      <c r="H235" s="321">
        <f>SUMIF(入力②!$B:$B,"滞在グループ",入力②!I:I)</f>
        <v>3</v>
      </c>
      <c r="I235" s="321">
        <f>SUMIF(入力②!$B:$B,"滞在グループ",入力②!J:J)</f>
        <v>7</v>
      </c>
      <c r="J235" s="321">
        <f>SUMIF(入力②!$B:$B,"滞在グループ",入力②!K:K)</f>
        <v>14</v>
      </c>
      <c r="K235" s="321">
        <f>SUMIF(入力②!$B:$B,"滞在グループ",入力②!L:L)</f>
        <v>4</v>
      </c>
      <c r="L235" s="321">
        <f>SUMIF(入力②!$B:$B,"滞在グループ",入力②!M:M)</f>
        <v>3</v>
      </c>
      <c r="M235" s="446"/>
      <c r="N235" s="447"/>
      <c r="O235" s="321">
        <f>SUMIF(入力②!$B:$B,"滞在グループ",入力②!P:P)</f>
        <v>25</v>
      </c>
      <c r="P235" s="321">
        <f>SUMIF(入力②!$B:$B,"滞在グループ",入力②!Q:Q)</f>
        <v>5</v>
      </c>
      <c r="Q235" s="321">
        <f>SUMIF(入力②!$B:$B,"滞在グループ",入力②!R:R)</f>
        <v>1</v>
      </c>
      <c r="R235" s="705"/>
      <c r="S235" s="705"/>
      <c r="T235" s="705"/>
    </row>
    <row r="236" spans="1:20" s="1" customFormat="1" ht="16.5" thickBot="1" x14ac:dyDescent="0.2">
      <c r="C236" s="299"/>
      <c r="D236" s="285" t="s">
        <v>262</v>
      </c>
      <c r="E236" s="322">
        <f>SUMIF(入力②!$B:$B,"滞在団体",入力②!F:F)</f>
        <v>0</v>
      </c>
      <c r="F236" s="322">
        <f>SUMIF(入力②!$B:$B,"滞在団体",入力②!G:G)</f>
        <v>0</v>
      </c>
      <c r="G236" s="322">
        <f>SUMIF(入力②!$B:$B,"滞在団体",入力②!H:H)</f>
        <v>0</v>
      </c>
      <c r="H236" s="322">
        <f>SUMIF(入力②!$B:$B,"滞在団体",入力②!I:I)</f>
        <v>0</v>
      </c>
      <c r="I236" s="322">
        <f>SUMIF(入力②!$B:$B,"滞在団体",入力②!J:J)</f>
        <v>0</v>
      </c>
      <c r="J236" s="322">
        <f>SUMIF(入力②!$B:$B,"滞在団体",入力②!K:K)</f>
        <v>0</v>
      </c>
      <c r="K236" s="322">
        <f>SUMIF(入力②!$B:$B,"滞在団体",入力②!L:L)</f>
        <v>0</v>
      </c>
      <c r="L236" s="322">
        <f>SUMIF(入力②!$B:$B,"滞在団体",入力②!M:M)</f>
        <v>0</v>
      </c>
      <c r="M236" s="448"/>
      <c r="N236" s="449"/>
      <c r="O236" s="322">
        <f>SUMIF(入力②!$B:$B,"滞在団体",入力②!P:P)</f>
        <v>0</v>
      </c>
      <c r="P236" s="322">
        <f>SUMIF(入力②!$B:$B,"滞在団体",入力②!Q:Q)</f>
        <v>0</v>
      </c>
      <c r="Q236" s="322">
        <f>SUMIF(入力②!$B:$B,"滞在団体",入力②!R:R)</f>
        <v>0</v>
      </c>
      <c r="R236" s="705"/>
      <c r="S236" s="705"/>
      <c r="T236" s="705"/>
    </row>
    <row r="237" spans="1:20" s="1" customFormat="1" x14ac:dyDescent="0.15">
      <c r="C237" s="288" t="s">
        <v>69</v>
      </c>
      <c r="D237" s="298" t="s">
        <v>419</v>
      </c>
      <c r="E237" s="323">
        <f>SUMIF(入力②!$B:$B,"通行1人",入力②!F:F)</f>
        <v>1</v>
      </c>
      <c r="F237" s="323">
        <f>SUMIF(入力②!$B:$B,"通行1人",入力②!G:G)</f>
        <v>1</v>
      </c>
      <c r="G237" s="323">
        <f>SUMIF(入力②!$B:$B,"通行1人",入力②!H:H)</f>
        <v>0</v>
      </c>
      <c r="H237" s="323">
        <f>SUMIF(入力②!$B:$B,"通行1人",入力②!I:I)</f>
        <v>0</v>
      </c>
      <c r="I237" s="323">
        <f>SUMIF(入力②!$B:$B,"通行1人",入力②!J:J)</f>
        <v>1</v>
      </c>
      <c r="J237" s="323">
        <f>SUMIF(入力②!$B:$B,"通行1人",入力②!K:K)</f>
        <v>1</v>
      </c>
      <c r="K237" s="323">
        <f>SUMIF(入力②!$B:$B,"通行1人",入力②!L:L)</f>
        <v>0</v>
      </c>
      <c r="L237" s="323">
        <f>SUMIF(入力②!$B:$B,"通行1人",入力②!M:M)</f>
        <v>0</v>
      </c>
      <c r="M237" s="323">
        <f>SUMIF(入力②!$B:$B,"通行1人",入力②!N:N)</f>
        <v>1</v>
      </c>
      <c r="N237" s="323">
        <f>SUMIF(入力②!$B:$B,"通行1人",入力②!O:O)</f>
        <v>1</v>
      </c>
      <c r="O237" s="323">
        <f>SUMIF(入力②!$B:$B,"通行1人",入力②!P:P)</f>
        <v>2</v>
      </c>
      <c r="P237" s="323">
        <f>SUMIF(入力②!$B:$B,"通行1人",入力②!Q:Q)</f>
        <v>0</v>
      </c>
      <c r="Q237" s="323">
        <f>SUMIF(入力②!$B:$B,"通行1人",入力②!R:R)</f>
        <v>0</v>
      </c>
      <c r="R237" s="705"/>
      <c r="S237" s="705"/>
      <c r="T237" s="705"/>
    </row>
    <row r="238" spans="1:20" s="1" customFormat="1" x14ac:dyDescent="0.15">
      <c r="C238" s="288"/>
      <c r="D238" s="282" t="s">
        <v>28</v>
      </c>
      <c r="E238" s="321">
        <f>SUMIF(入力②!$B:$B,"通行家族",入力②!F:F)</f>
        <v>0</v>
      </c>
      <c r="F238" s="321">
        <f>SUMIF(入力②!$B:$B,"通行家族",入力②!G:G)</f>
        <v>0</v>
      </c>
      <c r="G238" s="321">
        <f>SUMIF(入力②!$B:$B,"通行家族",入力②!H:H)</f>
        <v>0</v>
      </c>
      <c r="H238" s="321">
        <f>SUMIF(入力②!$B:$B,"通行家族",入力②!I:I)</f>
        <v>0</v>
      </c>
      <c r="I238" s="321">
        <f>SUMIF(入力②!$B:$B,"通行家族",入力②!J:J)</f>
        <v>0</v>
      </c>
      <c r="J238" s="321">
        <f>SUMIF(入力②!$B:$B,"通行家族",入力②!K:K)</f>
        <v>0</v>
      </c>
      <c r="K238" s="321">
        <f>SUMIF(入力②!$B:$B,"通行家族",入力②!L:L)</f>
        <v>0</v>
      </c>
      <c r="L238" s="321">
        <f>SUMIF(入力②!$B:$B,"通行家族",入力②!M:M)</f>
        <v>0</v>
      </c>
      <c r="M238" s="321">
        <f>SUMIF(入力②!$B:$B,"通行家族",入力②!N:N)</f>
        <v>0</v>
      </c>
      <c r="N238" s="321">
        <f>SUMIF(入力②!$B:$B,"通行家族",入力②!O:O)</f>
        <v>0</v>
      </c>
      <c r="O238" s="321">
        <f>SUMIF(入力②!$B:$B,"通行家族",入力②!P:P)</f>
        <v>0</v>
      </c>
      <c r="P238" s="321">
        <f>SUMIF(入力②!$B:$B,"通行家族",入力②!Q:Q)</f>
        <v>0</v>
      </c>
      <c r="Q238" s="321">
        <f>SUMIF(入力②!$B:$B,"通行家族",入力②!R:R)</f>
        <v>0</v>
      </c>
      <c r="R238" s="705"/>
      <c r="S238" s="705"/>
      <c r="T238" s="705"/>
    </row>
    <row r="239" spans="1:20" s="1" customFormat="1" x14ac:dyDescent="0.15">
      <c r="C239" s="288"/>
      <c r="D239" s="283" t="s">
        <v>260</v>
      </c>
      <c r="E239" s="321">
        <f>SUMIF(入力②!$B:$B,"通行グループ",入力②!F:F)</f>
        <v>1</v>
      </c>
      <c r="F239" s="321">
        <f>SUMIF(入力②!$B:$B,"通行グループ",入力②!G:G)</f>
        <v>3</v>
      </c>
      <c r="G239" s="321">
        <f>SUMIF(入力②!$B:$B,"通行グループ",入力②!H:H)</f>
        <v>0</v>
      </c>
      <c r="H239" s="321">
        <f>SUMIF(入力②!$B:$B,"通行グループ",入力②!I:I)</f>
        <v>0</v>
      </c>
      <c r="I239" s="321">
        <f>SUMIF(入力②!$B:$B,"通行グループ",入力②!J:J)</f>
        <v>0</v>
      </c>
      <c r="J239" s="321">
        <f>SUMIF(入力②!$B:$B,"通行グループ",入力②!K:K)</f>
        <v>4</v>
      </c>
      <c r="K239" s="321">
        <f>SUMIF(入力②!$B:$B,"通行グループ",入力②!L:L)</f>
        <v>0</v>
      </c>
      <c r="L239" s="321">
        <f>SUMIF(入力②!$B:$B,"通行グループ",入力②!M:M)</f>
        <v>0</v>
      </c>
      <c r="M239" s="321">
        <f>SUMIF(入力②!$B:$B,"通行グループ",入力②!N:N)</f>
        <v>1</v>
      </c>
      <c r="N239" s="321">
        <f>SUMIF(入力②!$B:$B,"通行グループ",入力②!O:O)</f>
        <v>3</v>
      </c>
      <c r="O239" s="321">
        <f>SUMIF(入力②!$B:$B,"通行グループ",入力②!P:P)</f>
        <v>3</v>
      </c>
      <c r="P239" s="321">
        <f>SUMIF(入力②!$B:$B,"通行グループ",入力②!Q:Q)</f>
        <v>0</v>
      </c>
      <c r="Q239" s="321">
        <f>SUMIF(入力②!$B:$B,"通行グループ",入力②!R:R)</f>
        <v>1</v>
      </c>
      <c r="R239" s="705"/>
      <c r="S239" s="705"/>
      <c r="T239" s="705"/>
    </row>
    <row r="240" spans="1:20" s="1" customFormat="1" ht="16.5" thickBot="1" x14ac:dyDescent="0.2">
      <c r="C240" s="284"/>
      <c r="D240" s="285" t="s">
        <v>262</v>
      </c>
      <c r="E240" s="322">
        <f>SUMIF(入力②!$B:$B,"通行団体",入力②!F:F)</f>
        <v>5</v>
      </c>
      <c r="F240" s="322">
        <f>SUMIF(入力②!$B:$B,"通行団体",入力②!G:G)</f>
        <v>8</v>
      </c>
      <c r="G240" s="322">
        <f>SUMIF(入力②!$B:$B,"通行団体",入力②!H:H)</f>
        <v>5</v>
      </c>
      <c r="H240" s="322">
        <f>SUMIF(入力②!$B:$B,"通行団体",入力②!I:I)</f>
        <v>1</v>
      </c>
      <c r="I240" s="322">
        <f>SUMIF(入力②!$B:$B,"通行団体",入力②!J:J)</f>
        <v>2</v>
      </c>
      <c r="J240" s="322">
        <f>SUMIF(入力②!$B:$B,"通行団体",入力②!K:K)</f>
        <v>9</v>
      </c>
      <c r="K240" s="322">
        <f>SUMIF(入力②!$B:$B,"通行団体",入力②!L:L)</f>
        <v>6</v>
      </c>
      <c r="L240" s="322">
        <f>SUMIF(入力②!$B:$B,"通行団体",入力②!M:M)</f>
        <v>0</v>
      </c>
      <c r="M240" s="322">
        <f>SUMIF(入力②!$B:$B,"通行団体",入力②!N:N)</f>
        <v>0</v>
      </c>
      <c r="N240" s="322">
        <f>SUMIF(入力②!$B:$B,"通行団体",入力②!O:O)</f>
        <v>18</v>
      </c>
      <c r="O240" s="322">
        <f>SUMIF(入力②!$B:$B,"通行団体",入力②!P:P)</f>
        <v>17</v>
      </c>
      <c r="P240" s="322">
        <f>SUMIF(入力②!$B:$B,"通行団体",入力②!Q:Q)</f>
        <v>0</v>
      </c>
      <c r="Q240" s="322">
        <f>SUMIF(入力②!$B:$B,"通行団体",入力②!R:R)</f>
        <v>1</v>
      </c>
      <c r="R240" s="705"/>
      <c r="S240" s="705"/>
      <c r="T240" s="705"/>
    </row>
    <row r="241" spans="3:21" s="1" customFormat="1" x14ac:dyDescent="0.15">
      <c r="F241" s="704"/>
      <c r="G241" s="704"/>
      <c r="H241" s="704"/>
      <c r="I241" s="704"/>
      <c r="J241" s="704"/>
      <c r="K241" s="704"/>
      <c r="L241" s="704"/>
      <c r="M241" s="704"/>
      <c r="N241" s="704"/>
      <c r="O241" s="704"/>
      <c r="P241" s="704"/>
      <c r="Q241" s="704"/>
      <c r="R241" s="705"/>
      <c r="S241" s="705"/>
      <c r="T241" s="705"/>
      <c r="U241" s="704"/>
    </row>
    <row r="242" spans="3:21" s="1" customFormat="1" x14ac:dyDescent="0.15">
      <c r="F242" s="704"/>
      <c r="G242" s="704"/>
      <c r="H242" s="704"/>
      <c r="I242" s="704"/>
      <c r="J242" s="704"/>
      <c r="K242" s="704"/>
      <c r="L242" s="704"/>
      <c r="M242" s="704"/>
      <c r="N242" s="704"/>
      <c r="O242" s="704"/>
      <c r="P242" s="704"/>
      <c r="Q242" s="704"/>
      <c r="R242" s="705"/>
      <c r="S242" s="705"/>
      <c r="T242" s="705"/>
      <c r="U242" s="704"/>
    </row>
    <row r="243" spans="3:21" s="1" customFormat="1" x14ac:dyDescent="0.15">
      <c r="F243" s="704"/>
      <c r="G243" s="704"/>
      <c r="H243" s="704"/>
      <c r="I243" s="704"/>
      <c r="J243" s="704"/>
      <c r="K243" s="704"/>
      <c r="L243" s="704"/>
      <c r="M243" s="704"/>
      <c r="N243" s="704"/>
      <c r="O243" s="704"/>
      <c r="P243" s="704"/>
      <c r="Q243" s="704"/>
      <c r="R243" s="705"/>
      <c r="S243" s="705"/>
      <c r="T243" s="705"/>
      <c r="U243" s="704"/>
    </row>
    <row r="244" spans="3:21" s="1" customFormat="1" ht="16.5" x14ac:dyDescent="0.15">
      <c r="C244" s="709" t="s">
        <v>497</v>
      </c>
      <c r="F244" s="704"/>
      <c r="G244" s="704"/>
      <c r="H244" s="704"/>
      <c r="I244" s="704"/>
      <c r="J244" s="704"/>
      <c r="K244" s="704"/>
      <c r="L244" s="704"/>
      <c r="M244" s="704"/>
      <c r="N244" s="704"/>
      <c r="O244" s="704"/>
      <c r="P244" s="704"/>
      <c r="Q244" s="704"/>
      <c r="R244" s="705"/>
      <c r="S244" s="705"/>
      <c r="T244" s="705"/>
      <c r="U244" s="704"/>
    </row>
    <row r="245" spans="3:21" s="1" customFormat="1" ht="16.5" x14ac:dyDescent="0.15">
      <c r="C245" s="618" t="s">
        <v>498</v>
      </c>
      <c r="F245" s="704"/>
      <c r="G245" s="704"/>
      <c r="H245" s="704"/>
      <c r="I245" s="704"/>
      <c r="J245" s="704"/>
      <c r="K245" s="704"/>
      <c r="L245" s="704"/>
      <c r="M245" s="704"/>
      <c r="N245" s="704"/>
      <c r="O245" s="704"/>
      <c r="P245" s="704"/>
      <c r="Q245" s="704"/>
      <c r="R245" s="704"/>
      <c r="S245" s="704"/>
      <c r="T245" s="704"/>
      <c r="U245" s="704"/>
    </row>
    <row r="246" spans="3:21" s="1" customFormat="1" ht="17.25" thickBot="1" x14ac:dyDescent="0.2">
      <c r="C246" s="618"/>
      <c r="F246" s="704"/>
      <c r="G246" s="704"/>
      <c r="H246" s="704"/>
      <c r="I246" s="704"/>
      <c r="J246" s="704"/>
      <c r="K246" s="704"/>
      <c r="L246" s="704"/>
      <c r="M246" s="704"/>
      <c r="N246" s="704"/>
      <c r="O246" s="704"/>
      <c r="P246" s="704"/>
      <c r="Q246" s="704"/>
      <c r="R246" s="704"/>
      <c r="S246" s="704"/>
      <c r="T246" s="704"/>
      <c r="U246" s="704"/>
    </row>
    <row r="247" spans="3:21" s="1" customFormat="1" ht="16.5" x14ac:dyDescent="0.15">
      <c r="C247" s="710" t="s">
        <v>499</v>
      </c>
      <c r="D247" s="703"/>
      <c r="E247" s="289" t="s">
        <v>263</v>
      </c>
      <c r="F247" s="290"/>
      <c r="G247" s="290"/>
      <c r="H247" s="291" t="s">
        <v>29</v>
      </c>
      <c r="I247" s="291"/>
      <c r="J247" s="291"/>
      <c r="K247" s="291"/>
      <c r="L247" s="291"/>
      <c r="M247" s="291" t="s">
        <v>274</v>
      </c>
      <c r="N247" s="292"/>
      <c r="O247" s="291" t="s">
        <v>37</v>
      </c>
      <c r="P247" s="291"/>
      <c r="Q247" s="291"/>
    </row>
    <row r="248" spans="3:21" s="1" customFormat="1" ht="16.5" thickBot="1" x14ac:dyDescent="0.2">
      <c r="C248" s="703"/>
      <c r="D248" s="704"/>
      <c r="E248" s="293" t="s">
        <v>26</v>
      </c>
      <c r="F248" s="294" t="s">
        <v>27</v>
      </c>
      <c r="G248" s="294" t="s">
        <v>264</v>
      </c>
      <c r="H248" s="294" t="s">
        <v>267</v>
      </c>
      <c r="I248" s="294" t="s">
        <v>268</v>
      </c>
      <c r="J248" s="294" t="s">
        <v>269</v>
      </c>
      <c r="K248" s="294" t="s">
        <v>270</v>
      </c>
      <c r="L248" s="294" t="s">
        <v>271</v>
      </c>
      <c r="M248" s="295" t="s">
        <v>272</v>
      </c>
      <c r="N248" s="296" t="s">
        <v>30</v>
      </c>
      <c r="O248" s="294" t="s">
        <v>265</v>
      </c>
      <c r="P248" s="294" t="s">
        <v>266</v>
      </c>
      <c r="Q248" s="294" t="s">
        <v>264</v>
      </c>
    </row>
    <row r="249" spans="3:21" s="1" customFormat="1" x14ac:dyDescent="0.15">
      <c r="C249" s="287" t="s">
        <v>114</v>
      </c>
      <c r="D249" s="281" t="s">
        <v>419</v>
      </c>
      <c r="E249" s="320">
        <v>11</v>
      </c>
      <c r="F249" s="320">
        <v>11</v>
      </c>
      <c r="G249" s="320">
        <v>0</v>
      </c>
      <c r="H249" s="320">
        <v>3</v>
      </c>
      <c r="I249" s="320">
        <v>7</v>
      </c>
      <c r="J249" s="320">
        <v>9</v>
      </c>
      <c r="K249" s="320">
        <v>2</v>
      </c>
      <c r="L249" s="320">
        <v>1</v>
      </c>
      <c r="M249" s="444"/>
      <c r="N249" s="445"/>
      <c r="O249" s="320">
        <v>16</v>
      </c>
      <c r="P249" s="320">
        <v>6</v>
      </c>
      <c r="Q249" s="320">
        <v>0</v>
      </c>
    </row>
    <row r="250" spans="3:21" s="1" customFormat="1" x14ac:dyDescent="0.15">
      <c r="C250" s="288"/>
      <c r="D250" s="282" t="s">
        <v>28</v>
      </c>
      <c r="E250" s="321">
        <v>4</v>
      </c>
      <c r="F250" s="321">
        <v>8</v>
      </c>
      <c r="G250" s="321">
        <v>2</v>
      </c>
      <c r="H250" s="321">
        <v>0</v>
      </c>
      <c r="I250" s="321">
        <v>0</v>
      </c>
      <c r="J250" s="321">
        <v>12</v>
      </c>
      <c r="K250" s="321">
        <v>0</v>
      </c>
      <c r="L250" s="321">
        <v>2</v>
      </c>
      <c r="M250" s="446"/>
      <c r="N250" s="447"/>
      <c r="O250" s="321">
        <v>13</v>
      </c>
      <c r="P250" s="321">
        <v>0</v>
      </c>
      <c r="Q250" s="321">
        <v>1</v>
      </c>
    </row>
    <row r="251" spans="3:21" s="1" customFormat="1" x14ac:dyDescent="0.15">
      <c r="C251" s="288"/>
      <c r="D251" s="283" t="s">
        <v>261</v>
      </c>
      <c r="E251" s="321">
        <v>18</v>
      </c>
      <c r="F251" s="321">
        <v>11</v>
      </c>
      <c r="G251" s="321">
        <v>2</v>
      </c>
      <c r="H251" s="321">
        <v>3</v>
      </c>
      <c r="I251" s="321">
        <v>7</v>
      </c>
      <c r="J251" s="321">
        <v>14</v>
      </c>
      <c r="K251" s="321">
        <v>4</v>
      </c>
      <c r="L251" s="321">
        <v>3</v>
      </c>
      <c r="M251" s="446"/>
      <c r="N251" s="447"/>
      <c r="O251" s="321">
        <v>25</v>
      </c>
      <c r="P251" s="321">
        <v>5</v>
      </c>
      <c r="Q251" s="321">
        <v>1</v>
      </c>
    </row>
    <row r="252" spans="3:21" s="1" customFormat="1" ht="16.5" thickBot="1" x14ac:dyDescent="0.2">
      <c r="C252" s="299"/>
      <c r="D252" s="285" t="s">
        <v>262</v>
      </c>
      <c r="E252" s="322">
        <v>0</v>
      </c>
      <c r="F252" s="322">
        <v>0</v>
      </c>
      <c r="G252" s="322">
        <v>0</v>
      </c>
      <c r="H252" s="322">
        <v>0</v>
      </c>
      <c r="I252" s="322">
        <v>0</v>
      </c>
      <c r="J252" s="322">
        <v>0</v>
      </c>
      <c r="K252" s="322">
        <v>0</v>
      </c>
      <c r="L252" s="322">
        <v>0</v>
      </c>
      <c r="M252" s="448"/>
      <c r="N252" s="449"/>
      <c r="O252" s="322">
        <v>0</v>
      </c>
      <c r="P252" s="322">
        <v>0</v>
      </c>
      <c r="Q252" s="322">
        <v>0</v>
      </c>
    </row>
    <row r="253" spans="3:21" s="1" customFormat="1" x14ac:dyDescent="0.15">
      <c r="C253" s="288" t="s">
        <v>69</v>
      </c>
      <c r="D253" s="298" t="s">
        <v>419</v>
      </c>
      <c r="E253" s="323">
        <v>1</v>
      </c>
      <c r="F253" s="323">
        <v>1</v>
      </c>
      <c r="G253" s="323">
        <v>0</v>
      </c>
      <c r="H253" s="323">
        <v>0</v>
      </c>
      <c r="I253" s="323">
        <v>1</v>
      </c>
      <c r="J253" s="323">
        <v>1</v>
      </c>
      <c r="K253" s="323">
        <v>0</v>
      </c>
      <c r="L253" s="323">
        <v>0</v>
      </c>
      <c r="M253" s="323">
        <v>1</v>
      </c>
      <c r="N253" s="323">
        <v>1</v>
      </c>
      <c r="O253" s="323">
        <v>2</v>
      </c>
      <c r="P253" s="323">
        <v>0</v>
      </c>
      <c r="Q253" s="323">
        <v>0</v>
      </c>
    </row>
    <row r="254" spans="3:21" s="1" customFormat="1" x14ac:dyDescent="0.15">
      <c r="C254" s="288"/>
      <c r="D254" s="282" t="s">
        <v>28</v>
      </c>
      <c r="E254" s="321">
        <v>0</v>
      </c>
      <c r="F254" s="321">
        <v>0</v>
      </c>
      <c r="G254" s="321">
        <v>0</v>
      </c>
      <c r="H254" s="321">
        <v>0</v>
      </c>
      <c r="I254" s="321">
        <v>0</v>
      </c>
      <c r="J254" s="321">
        <v>0</v>
      </c>
      <c r="K254" s="321">
        <v>0</v>
      </c>
      <c r="L254" s="321">
        <v>0</v>
      </c>
      <c r="M254" s="321">
        <v>0</v>
      </c>
      <c r="N254" s="321">
        <v>0</v>
      </c>
      <c r="O254" s="321">
        <v>0</v>
      </c>
      <c r="P254" s="321">
        <v>0</v>
      </c>
      <c r="Q254" s="321">
        <v>0</v>
      </c>
    </row>
    <row r="255" spans="3:21" s="1" customFormat="1" x14ac:dyDescent="0.15">
      <c r="C255" s="288"/>
      <c r="D255" s="283" t="s">
        <v>260</v>
      </c>
      <c r="E255" s="321">
        <v>1</v>
      </c>
      <c r="F255" s="321">
        <v>3</v>
      </c>
      <c r="G255" s="321">
        <v>0</v>
      </c>
      <c r="H255" s="321">
        <v>0</v>
      </c>
      <c r="I255" s="321">
        <v>0</v>
      </c>
      <c r="J255" s="321">
        <v>4</v>
      </c>
      <c r="K255" s="321">
        <v>0</v>
      </c>
      <c r="L255" s="321">
        <v>0</v>
      </c>
      <c r="M255" s="321">
        <v>1</v>
      </c>
      <c r="N255" s="321">
        <v>3</v>
      </c>
      <c r="O255" s="321">
        <v>3</v>
      </c>
      <c r="P255" s="321">
        <v>0</v>
      </c>
      <c r="Q255" s="321">
        <v>1</v>
      </c>
    </row>
    <row r="256" spans="3:21" s="1" customFormat="1" ht="16.5" thickBot="1" x14ac:dyDescent="0.2">
      <c r="C256" s="284"/>
      <c r="D256" s="285" t="s">
        <v>262</v>
      </c>
      <c r="E256" s="322">
        <v>5</v>
      </c>
      <c r="F256" s="322">
        <v>8</v>
      </c>
      <c r="G256" s="322">
        <v>5</v>
      </c>
      <c r="H256" s="322">
        <v>1</v>
      </c>
      <c r="I256" s="322">
        <v>2</v>
      </c>
      <c r="J256" s="322">
        <v>9</v>
      </c>
      <c r="K256" s="322">
        <v>6</v>
      </c>
      <c r="L256" s="322">
        <v>0</v>
      </c>
      <c r="M256" s="322">
        <v>0</v>
      </c>
      <c r="N256" s="322">
        <v>18</v>
      </c>
      <c r="O256" s="322">
        <v>17</v>
      </c>
      <c r="P256" s="322">
        <v>0</v>
      </c>
      <c r="Q256" s="322">
        <v>1</v>
      </c>
    </row>
    <row r="257" spans="3:17" s="1" customFormat="1" x14ac:dyDescent="0.15">
      <c r="C257" s="711"/>
      <c r="D257" s="703"/>
      <c r="E257" s="704"/>
      <c r="F257" s="704"/>
      <c r="G257" s="705"/>
      <c r="H257" s="705"/>
      <c r="I257" s="705"/>
      <c r="J257" s="705"/>
      <c r="K257" s="705"/>
    </row>
    <row r="258" spans="3:17" s="1" customFormat="1" ht="16.5" thickBot="1" x14ac:dyDescent="0.2">
      <c r="C258" s="711"/>
      <c r="D258" s="703"/>
      <c r="E258" s="704"/>
      <c r="F258" s="704"/>
      <c r="G258" s="705"/>
      <c r="H258" s="705"/>
      <c r="I258" s="705"/>
      <c r="J258" s="705"/>
      <c r="K258" s="705"/>
    </row>
    <row r="259" spans="3:17" s="1" customFormat="1" ht="16.5" x14ac:dyDescent="0.15">
      <c r="C259" s="710" t="s">
        <v>104</v>
      </c>
      <c r="D259" s="703"/>
      <c r="E259" s="289" t="s">
        <v>263</v>
      </c>
      <c r="F259" s="290"/>
      <c r="G259" s="290"/>
      <c r="H259" s="291" t="s">
        <v>29</v>
      </c>
      <c r="I259" s="291"/>
      <c r="J259" s="291"/>
      <c r="K259" s="291"/>
      <c r="L259" s="291"/>
      <c r="M259" s="291" t="s">
        <v>274</v>
      </c>
      <c r="N259" s="292"/>
      <c r="O259" s="291" t="s">
        <v>37</v>
      </c>
      <c r="P259" s="291"/>
      <c r="Q259" s="291"/>
    </row>
    <row r="260" spans="3:17" s="1" customFormat="1" ht="16.5" thickBot="1" x14ac:dyDescent="0.2">
      <c r="C260" s="703"/>
      <c r="D260" s="704"/>
      <c r="E260" s="293" t="s">
        <v>26</v>
      </c>
      <c r="F260" s="294" t="s">
        <v>27</v>
      </c>
      <c r="G260" s="294" t="s">
        <v>264</v>
      </c>
      <c r="H260" s="294" t="s">
        <v>267</v>
      </c>
      <c r="I260" s="294" t="s">
        <v>268</v>
      </c>
      <c r="J260" s="294" t="s">
        <v>269</v>
      </c>
      <c r="K260" s="294" t="s">
        <v>270</v>
      </c>
      <c r="L260" s="294" t="s">
        <v>271</v>
      </c>
      <c r="M260" s="295" t="s">
        <v>272</v>
      </c>
      <c r="N260" s="296" t="s">
        <v>30</v>
      </c>
      <c r="O260" s="294" t="s">
        <v>265</v>
      </c>
      <c r="P260" s="294" t="s">
        <v>266</v>
      </c>
      <c r="Q260" s="294" t="s">
        <v>264</v>
      </c>
    </row>
    <row r="261" spans="3:17" s="1" customFormat="1" x14ac:dyDescent="0.15">
      <c r="C261" s="287" t="s">
        <v>114</v>
      </c>
      <c r="D261" s="281" t="s">
        <v>419</v>
      </c>
      <c r="E261" s="320">
        <v>11</v>
      </c>
      <c r="F261" s="320">
        <v>11</v>
      </c>
      <c r="G261" s="320">
        <v>0</v>
      </c>
      <c r="H261" s="320">
        <v>3</v>
      </c>
      <c r="I261" s="320">
        <v>7</v>
      </c>
      <c r="J261" s="320">
        <v>9</v>
      </c>
      <c r="K261" s="320">
        <v>2</v>
      </c>
      <c r="L261" s="320">
        <v>1</v>
      </c>
      <c r="M261" s="444"/>
      <c r="N261" s="445"/>
      <c r="O261" s="320">
        <v>16</v>
      </c>
      <c r="P261" s="320">
        <v>6</v>
      </c>
      <c r="Q261" s="320">
        <v>0</v>
      </c>
    </row>
    <row r="262" spans="3:17" s="1" customFormat="1" x14ac:dyDescent="0.15">
      <c r="C262" s="288"/>
      <c r="D262" s="282" t="s">
        <v>28</v>
      </c>
      <c r="E262" s="321">
        <v>4</v>
      </c>
      <c r="F262" s="321">
        <v>8</v>
      </c>
      <c r="G262" s="321">
        <v>2</v>
      </c>
      <c r="H262" s="321">
        <v>0</v>
      </c>
      <c r="I262" s="321">
        <v>0</v>
      </c>
      <c r="J262" s="321">
        <v>12</v>
      </c>
      <c r="K262" s="321">
        <v>0</v>
      </c>
      <c r="L262" s="321">
        <v>2</v>
      </c>
      <c r="M262" s="446"/>
      <c r="N262" s="447"/>
      <c r="O262" s="321">
        <v>13</v>
      </c>
      <c r="P262" s="321">
        <v>0</v>
      </c>
      <c r="Q262" s="321">
        <v>1</v>
      </c>
    </row>
    <row r="263" spans="3:17" s="1" customFormat="1" x14ac:dyDescent="0.15">
      <c r="C263" s="288"/>
      <c r="D263" s="283" t="s">
        <v>261</v>
      </c>
      <c r="E263" s="321">
        <v>18</v>
      </c>
      <c r="F263" s="321">
        <v>11</v>
      </c>
      <c r="G263" s="321">
        <v>2</v>
      </c>
      <c r="H263" s="321">
        <v>3</v>
      </c>
      <c r="I263" s="321">
        <v>7</v>
      </c>
      <c r="J263" s="321">
        <v>14</v>
      </c>
      <c r="K263" s="321">
        <v>4</v>
      </c>
      <c r="L263" s="321">
        <v>3</v>
      </c>
      <c r="M263" s="446"/>
      <c r="N263" s="447"/>
      <c r="O263" s="321">
        <v>25</v>
      </c>
      <c r="P263" s="321">
        <v>5</v>
      </c>
      <c r="Q263" s="321">
        <v>1</v>
      </c>
    </row>
    <row r="264" spans="3:17" s="1" customFormat="1" ht="16.5" thickBot="1" x14ac:dyDescent="0.2">
      <c r="C264" s="299"/>
      <c r="D264" s="285" t="s">
        <v>262</v>
      </c>
      <c r="E264" s="322">
        <v>0</v>
      </c>
      <c r="F264" s="322">
        <v>0</v>
      </c>
      <c r="G264" s="322">
        <v>0</v>
      </c>
      <c r="H264" s="322">
        <v>0</v>
      </c>
      <c r="I264" s="322">
        <v>0</v>
      </c>
      <c r="J264" s="322">
        <v>0</v>
      </c>
      <c r="K264" s="322">
        <v>0</v>
      </c>
      <c r="L264" s="322">
        <v>0</v>
      </c>
      <c r="M264" s="448"/>
      <c r="N264" s="449"/>
      <c r="O264" s="322">
        <v>0</v>
      </c>
      <c r="P264" s="322">
        <v>0</v>
      </c>
      <c r="Q264" s="322">
        <v>0</v>
      </c>
    </row>
    <row r="265" spans="3:17" s="1" customFormat="1" x14ac:dyDescent="0.15">
      <c r="C265" s="288" t="s">
        <v>69</v>
      </c>
      <c r="D265" s="298" t="s">
        <v>419</v>
      </c>
      <c r="E265" s="323">
        <v>1</v>
      </c>
      <c r="F265" s="323">
        <v>1</v>
      </c>
      <c r="G265" s="323">
        <v>0</v>
      </c>
      <c r="H265" s="323">
        <v>0</v>
      </c>
      <c r="I265" s="323">
        <v>1</v>
      </c>
      <c r="J265" s="323">
        <v>1</v>
      </c>
      <c r="K265" s="323">
        <v>0</v>
      </c>
      <c r="L265" s="323">
        <v>0</v>
      </c>
      <c r="M265" s="323">
        <v>1</v>
      </c>
      <c r="N265" s="323">
        <v>1</v>
      </c>
      <c r="O265" s="323">
        <v>2</v>
      </c>
      <c r="P265" s="323">
        <v>0</v>
      </c>
      <c r="Q265" s="323">
        <v>0</v>
      </c>
    </row>
    <row r="266" spans="3:17" s="1" customFormat="1" x14ac:dyDescent="0.15">
      <c r="C266" s="288"/>
      <c r="D266" s="282" t="s">
        <v>28</v>
      </c>
      <c r="E266" s="321">
        <v>0</v>
      </c>
      <c r="F266" s="321">
        <v>0</v>
      </c>
      <c r="G266" s="321">
        <v>0</v>
      </c>
      <c r="H266" s="321">
        <v>0</v>
      </c>
      <c r="I266" s="321">
        <v>0</v>
      </c>
      <c r="J266" s="321">
        <v>0</v>
      </c>
      <c r="K266" s="321">
        <v>0</v>
      </c>
      <c r="L266" s="321">
        <v>0</v>
      </c>
      <c r="M266" s="321">
        <v>0</v>
      </c>
      <c r="N266" s="321">
        <v>0</v>
      </c>
      <c r="O266" s="321">
        <v>0</v>
      </c>
      <c r="P266" s="321">
        <v>0</v>
      </c>
      <c r="Q266" s="321">
        <v>0</v>
      </c>
    </row>
    <row r="267" spans="3:17" s="1" customFormat="1" x14ac:dyDescent="0.15">
      <c r="C267" s="288"/>
      <c r="D267" s="283" t="s">
        <v>260</v>
      </c>
      <c r="E267" s="321">
        <v>1</v>
      </c>
      <c r="F267" s="321">
        <v>3</v>
      </c>
      <c r="G267" s="321">
        <v>0</v>
      </c>
      <c r="H267" s="321">
        <v>0</v>
      </c>
      <c r="I267" s="321">
        <v>0</v>
      </c>
      <c r="J267" s="321">
        <v>4</v>
      </c>
      <c r="K267" s="321">
        <v>0</v>
      </c>
      <c r="L267" s="321">
        <v>0</v>
      </c>
      <c r="M267" s="321">
        <v>1</v>
      </c>
      <c r="N267" s="321">
        <v>3</v>
      </c>
      <c r="O267" s="321">
        <v>3</v>
      </c>
      <c r="P267" s="321">
        <v>0</v>
      </c>
      <c r="Q267" s="321">
        <v>1</v>
      </c>
    </row>
    <row r="268" spans="3:17" s="1" customFormat="1" ht="16.5" thickBot="1" x14ac:dyDescent="0.2">
      <c r="C268" s="284"/>
      <c r="D268" s="285" t="s">
        <v>262</v>
      </c>
      <c r="E268" s="322">
        <v>5</v>
      </c>
      <c r="F268" s="322">
        <v>8</v>
      </c>
      <c r="G268" s="322">
        <v>5</v>
      </c>
      <c r="H268" s="322">
        <v>1</v>
      </c>
      <c r="I268" s="322">
        <v>2</v>
      </c>
      <c r="J268" s="322">
        <v>9</v>
      </c>
      <c r="K268" s="322">
        <v>6</v>
      </c>
      <c r="L268" s="322">
        <v>0</v>
      </c>
      <c r="M268" s="322">
        <v>0</v>
      </c>
      <c r="N268" s="322">
        <v>18</v>
      </c>
      <c r="O268" s="322">
        <v>17</v>
      </c>
      <c r="P268" s="322">
        <v>0</v>
      </c>
      <c r="Q268" s="322">
        <v>1</v>
      </c>
    </row>
    <row r="269" spans="3:17" s="1" customFormat="1" x14ac:dyDescent="0.15">
      <c r="C269" s="711"/>
      <c r="D269" s="703"/>
      <c r="E269" s="704"/>
      <c r="F269" s="704"/>
      <c r="G269" s="705"/>
      <c r="H269" s="705"/>
      <c r="I269" s="705"/>
      <c r="J269" s="705"/>
      <c r="K269" s="705"/>
    </row>
    <row r="270" spans="3:17" s="1" customFormat="1" ht="16.5" thickBot="1" x14ac:dyDescent="0.2">
      <c r="C270" s="711"/>
      <c r="D270" s="703"/>
      <c r="E270" s="704"/>
      <c r="F270" s="704"/>
      <c r="G270" s="705"/>
      <c r="H270" s="705"/>
      <c r="I270" s="705"/>
      <c r="J270" s="705"/>
      <c r="K270" s="705"/>
    </row>
    <row r="271" spans="3:17" s="1" customFormat="1" ht="16.5" x14ac:dyDescent="0.15">
      <c r="C271" s="710" t="s">
        <v>380</v>
      </c>
      <c r="D271" s="703"/>
      <c r="E271" s="289" t="s">
        <v>263</v>
      </c>
      <c r="F271" s="290"/>
      <c r="G271" s="290"/>
      <c r="H271" s="291" t="s">
        <v>29</v>
      </c>
      <c r="I271" s="291"/>
      <c r="J271" s="291"/>
      <c r="K271" s="291"/>
      <c r="L271" s="291"/>
      <c r="M271" s="291" t="s">
        <v>274</v>
      </c>
      <c r="N271" s="292"/>
      <c r="O271" s="291" t="s">
        <v>37</v>
      </c>
      <c r="P271" s="291"/>
      <c r="Q271" s="291"/>
    </row>
    <row r="272" spans="3:17" s="1" customFormat="1" ht="16.5" thickBot="1" x14ac:dyDescent="0.2">
      <c r="C272" s="703"/>
      <c r="D272" s="704"/>
      <c r="E272" s="293" t="s">
        <v>26</v>
      </c>
      <c r="F272" s="294" t="s">
        <v>27</v>
      </c>
      <c r="G272" s="294" t="s">
        <v>264</v>
      </c>
      <c r="H272" s="294" t="s">
        <v>267</v>
      </c>
      <c r="I272" s="294" t="s">
        <v>268</v>
      </c>
      <c r="J272" s="294" t="s">
        <v>269</v>
      </c>
      <c r="K272" s="294" t="s">
        <v>270</v>
      </c>
      <c r="L272" s="294" t="s">
        <v>271</v>
      </c>
      <c r="M272" s="295" t="s">
        <v>272</v>
      </c>
      <c r="N272" s="296" t="s">
        <v>30</v>
      </c>
      <c r="O272" s="294" t="s">
        <v>265</v>
      </c>
      <c r="P272" s="294" t="s">
        <v>266</v>
      </c>
      <c r="Q272" s="294" t="s">
        <v>264</v>
      </c>
    </row>
    <row r="273" spans="3:17" s="1" customFormat="1" x14ac:dyDescent="0.15">
      <c r="C273" s="287" t="s">
        <v>114</v>
      </c>
      <c r="D273" s="281" t="s">
        <v>419</v>
      </c>
      <c r="E273" s="320">
        <v>11</v>
      </c>
      <c r="F273" s="320">
        <v>11</v>
      </c>
      <c r="G273" s="320">
        <v>0</v>
      </c>
      <c r="H273" s="320">
        <v>3</v>
      </c>
      <c r="I273" s="320">
        <v>7</v>
      </c>
      <c r="J273" s="320">
        <v>9</v>
      </c>
      <c r="K273" s="320">
        <v>2</v>
      </c>
      <c r="L273" s="320">
        <v>1</v>
      </c>
      <c r="M273" s="444"/>
      <c r="N273" s="445"/>
      <c r="O273" s="320">
        <v>16</v>
      </c>
      <c r="P273" s="320">
        <v>6</v>
      </c>
      <c r="Q273" s="320">
        <v>0</v>
      </c>
    </row>
    <row r="274" spans="3:17" s="1" customFormat="1" x14ac:dyDescent="0.15">
      <c r="C274" s="288"/>
      <c r="D274" s="282" t="s">
        <v>28</v>
      </c>
      <c r="E274" s="321">
        <v>4</v>
      </c>
      <c r="F274" s="321">
        <v>8</v>
      </c>
      <c r="G274" s="321">
        <v>2</v>
      </c>
      <c r="H274" s="321">
        <v>0</v>
      </c>
      <c r="I274" s="321">
        <v>0</v>
      </c>
      <c r="J274" s="321">
        <v>12</v>
      </c>
      <c r="K274" s="321">
        <v>0</v>
      </c>
      <c r="L274" s="321">
        <v>2</v>
      </c>
      <c r="M274" s="446"/>
      <c r="N274" s="447"/>
      <c r="O274" s="321">
        <v>13</v>
      </c>
      <c r="P274" s="321">
        <v>0</v>
      </c>
      <c r="Q274" s="321">
        <v>1</v>
      </c>
    </row>
    <row r="275" spans="3:17" s="1" customFormat="1" x14ac:dyDescent="0.15">
      <c r="C275" s="288"/>
      <c r="D275" s="283" t="s">
        <v>261</v>
      </c>
      <c r="E275" s="321">
        <v>18</v>
      </c>
      <c r="F275" s="321">
        <v>11</v>
      </c>
      <c r="G275" s="321">
        <v>2</v>
      </c>
      <c r="H275" s="321">
        <v>3</v>
      </c>
      <c r="I275" s="321">
        <v>7</v>
      </c>
      <c r="J275" s="321">
        <v>14</v>
      </c>
      <c r="K275" s="321">
        <v>4</v>
      </c>
      <c r="L275" s="321">
        <v>3</v>
      </c>
      <c r="M275" s="446"/>
      <c r="N275" s="447"/>
      <c r="O275" s="321">
        <v>25</v>
      </c>
      <c r="P275" s="321">
        <v>5</v>
      </c>
      <c r="Q275" s="321">
        <v>1</v>
      </c>
    </row>
    <row r="276" spans="3:17" s="1" customFormat="1" ht="16.5" thickBot="1" x14ac:dyDescent="0.2">
      <c r="C276" s="299"/>
      <c r="D276" s="285" t="s">
        <v>262</v>
      </c>
      <c r="E276" s="322">
        <v>0</v>
      </c>
      <c r="F276" s="322">
        <v>0</v>
      </c>
      <c r="G276" s="322">
        <v>0</v>
      </c>
      <c r="H276" s="322">
        <v>0</v>
      </c>
      <c r="I276" s="322">
        <v>0</v>
      </c>
      <c r="J276" s="322">
        <v>0</v>
      </c>
      <c r="K276" s="322">
        <v>0</v>
      </c>
      <c r="L276" s="322">
        <v>0</v>
      </c>
      <c r="M276" s="448"/>
      <c r="N276" s="449"/>
      <c r="O276" s="322">
        <v>0</v>
      </c>
      <c r="P276" s="322">
        <v>0</v>
      </c>
      <c r="Q276" s="322">
        <v>0</v>
      </c>
    </row>
    <row r="277" spans="3:17" s="1" customFormat="1" x14ac:dyDescent="0.15">
      <c r="C277" s="288" t="s">
        <v>69</v>
      </c>
      <c r="D277" s="298" t="s">
        <v>419</v>
      </c>
      <c r="E277" s="323">
        <v>1</v>
      </c>
      <c r="F277" s="323">
        <v>1</v>
      </c>
      <c r="G277" s="323">
        <v>0</v>
      </c>
      <c r="H277" s="323">
        <v>0</v>
      </c>
      <c r="I277" s="323">
        <v>1</v>
      </c>
      <c r="J277" s="323">
        <v>1</v>
      </c>
      <c r="K277" s="323">
        <v>0</v>
      </c>
      <c r="L277" s="323">
        <v>0</v>
      </c>
      <c r="M277" s="323">
        <v>1</v>
      </c>
      <c r="N277" s="323">
        <v>1</v>
      </c>
      <c r="O277" s="323">
        <v>2</v>
      </c>
      <c r="P277" s="323">
        <v>0</v>
      </c>
      <c r="Q277" s="323">
        <v>0</v>
      </c>
    </row>
    <row r="278" spans="3:17" s="1" customFormat="1" x14ac:dyDescent="0.15">
      <c r="C278" s="288"/>
      <c r="D278" s="282" t="s">
        <v>28</v>
      </c>
      <c r="E278" s="321">
        <v>0</v>
      </c>
      <c r="F278" s="321">
        <v>0</v>
      </c>
      <c r="G278" s="321">
        <v>0</v>
      </c>
      <c r="H278" s="321">
        <v>0</v>
      </c>
      <c r="I278" s="321">
        <v>0</v>
      </c>
      <c r="J278" s="321">
        <v>0</v>
      </c>
      <c r="K278" s="321">
        <v>0</v>
      </c>
      <c r="L278" s="321">
        <v>0</v>
      </c>
      <c r="M278" s="321">
        <v>0</v>
      </c>
      <c r="N278" s="321">
        <v>0</v>
      </c>
      <c r="O278" s="321">
        <v>0</v>
      </c>
      <c r="P278" s="321">
        <v>0</v>
      </c>
      <c r="Q278" s="321">
        <v>0</v>
      </c>
    </row>
    <row r="279" spans="3:17" s="1" customFormat="1" x14ac:dyDescent="0.15">
      <c r="C279" s="288"/>
      <c r="D279" s="283" t="s">
        <v>260</v>
      </c>
      <c r="E279" s="321">
        <v>1</v>
      </c>
      <c r="F279" s="321">
        <v>3</v>
      </c>
      <c r="G279" s="321">
        <v>0</v>
      </c>
      <c r="H279" s="321">
        <v>0</v>
      </c>
      <c r="I279" s="321">
        <v>0</v>
      </c>
      <c r="J279" s="321">
        <v>4</v>
      </c>
      <c r="K279" s="321">
        <v>0</v>
      </c>
      <c r="L279" s="321">
        <v>0</v>
      </c>
      <c r="M279" s="321">
        <v>1</v>
      </c>
      <c r="N279" s="321">
        <v>3</v>
      </c>
      <c r="O279" s="321">
        <v>3</v>
      </c>
      <c r="P279" s="321">
        <v>0</v>
      </c>
      <c r="Q279" s="321">
        <v>1</v>
      </c>
    </row>
    <row r="280" spans="3:17" s="1" customFormat="1" ht="16.5" thickBot="1" x14ac:dyDescent="0.2">
      <c r="C280" s="284"/>
      <c r="D280" s="285" t="s">
        <v>262</v>
      </c>
      <c r="E280" s="322">
        <v>5</v>
      </c>
      <c r="F280" s="322">
        <v>8</v>
      </c>
      <c r="G280" s="322">
        <v>5</v>
      </c>
      <c r="H280" s="322">
        <v>1</v>
      </c>
      <c r="I280" s="322">
        <v>2</v>
      </c>
      <c r="J280" s="322">
        <v>9</v>
      </c>
      <c r="K280" s="322">
        <v>6</v>
      </c>
      <c r="L280" s="322">
        <v>0</v>
      </c>
      <c r="M280" s="322">
        <v>0</v>
      </c>
      <c r="N280" s="322">
        <v>18</v>
      </c>
      <c r="O280" s="322">
        <v>17</v>
      </c>
      <c r="P280" s="322">
        <v>0</v>
      </c>
      <c r="Q280" s="322">
        <v>1</v>
      </c>
    </row>
    <row r="281" spans="3:17" s="1" customFormat="1" x14ac:dyDescent="0.15">
      <c r="C281" s="711"/>
      <c r="D281" s="703"/>
      <c r="E281" s="704"/>
      <c r="F281" s="704"/>
      <c r="G281" s="705"/>
      <c r="H281" s="705"/>
      <c r="I281" s="705"/>
      <c r="J281" s="705"/>
      <c r="K281" s="705"/>
    </row>
    <row r="282" spans="3:17" s="1" customFormat="1" x14ac:dyDescent="0.15">
      <c r="C282" s="711"/>
      <c r="D282" s="703"/>
      <c r="E282" s="704"/>
      <c r="F282" s="704"/>
      <c r="G282" s="705"/>
      <c r="H282" s="705"/>
      <c r="I282" s="705"/>
      <c r="J282" s="705"/>
      <c r="K282" s="705"/>
    </row>
    <row r="283" spans="3:17" s="1" customFormat="1" x14ac:dyDescent="0.15">
      <c r="C283" s="711"/>
      <c r="D283" s="703"/>
      <c r="E283" s="704"/>
      <c r="F283" s="704"/>
      <c r="G283" s="705"/>
      <c r="H283" s="705"/>
      <c r="I283" s="705"/>
      <c r="J283" s="705"/>
      <c r="K283" s="705"/>
    </row>
    <row r="284" spans="3:17" s="1" customFormat="1" x14ac:dyDescent="0.15">
      <c r="C284" s="711"/>
      <c r="D284" s="703"/>
      <c r="E284" s="704"/>
      <c r="F284" s="704"/>
      <c r="G284" s="705"/>
      <c r="H284" s="705"/>
      <c r="I284" s="705"/>
      <c r="J284" s="705"/>
      <c r="K284" s="705"/>
    </row>
  </sheetData>
  <mergeCells count="5">
    <mergeCell ref="G61:I61"/>
    <mergeCell ref="E61:F61"/>
    <mergeCell ref="L52:Q52"/>
    <mergeCell ref="C7:C9"/>
    <mergeCell ref="R52:T52"/>
  </mergeCells>
  <phoneticPr fontId="4"/>
  <dataValidations count="5">
    <dataValidation imeMode="off" allowBlank="1" showInputMessage="1" showErrorMessage="1" sqref="C273:C279 C171:C172 C223:C224 C141 C143:C144 C109:C128 C94:D108 C93 C61:D92 D110:D128 C233:C239 C249:C255 C261:C267 C54:C57" xr:uid="{00000000-0002-0000-0000-000000000000}"/>
    <dataValidation imeMode="on" allowBlank="1" showInputMessage="1" showErrorMessage="1" sqref="H171:H172 H187:H192 D171:D172 G204:G205 D187:D192 H223:H224 G157:G158 H141 D141 D143:D144 H143:H144 G95:G100 G105:G121" xr:uid="{00000000-0002-0000-0000-000001000000}"/>
    <dataValidation type="list" allowBlank="1" showInputMessage="1" showErrorMessage="1" sqref="D15:D16" xr:uid="{00000000-0002-0000-0000-000002000000}">
      <formula1>"晴れ,曇り,雨（雪）"</formula1>
    </dataValidation>
    <dataValidation type="list" allowBlank="1" showInputMessage="1" showErrorMessage="1" sqref="D9" xr:uid="{00000000-0002-0000-0000-000003000000}">
      <formula1>"祝日"</formula1>
    </dataValidation>
    <dataValidation type="list" allowBlank="1" showInputMessage="1" showErrorMessage="1" sqref="D8" xr:uid="{00000000-0002-0000-0000-000005000000}">
      <formula1>"月曜日,火曜日,水曜日,木曜日,金曜日,土曜日,日曜日"</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D55F-F387-4445-B0AE-685E51864ECD}">
  <dimension ref="A1:BM106"/>
  <sheetViews>
    <sheetView showGridLines="0" zoomScale="70" zoomScaleNormal="70" workbookViewId="0">
      <pane ySplit="6" topLeftCell="A7" activePane="bottomLeft" state="frozen"/>
      <selection pane="bottomLeft"/>
    </sheetView>
  </sheetViews>
  <sheetFormatPr defaultRowHeight="16.5" x14ac:dyDescent="0.25"/>
  <cols>
    <col min="1" max="1" width="9" style="312"/>
    <col min="2" max="2" width="13.125" style="312" customWidth="1"/>
    <col min="3" max="3" width="6" style="312" bestFit="1" customWidth="1"/>
    <col min="4" max="4" width="10.75" style="312" bestFit="1" customWidth="1"/>
    <col min="5" max="5" width="21.625" style="312" bestFit="1" customWidth="1"/>
    <col min="6" max="13" width="9" style="312"/>
    <col min="14" max="14" width="10.25" style="312" customWidth="1"/>
    <col min="15" max="15" width="9.875" style="312" bestFit="1" customWidth="1"/>
    <col min="16" max="16384" width="9" style="312"/>
  </cols>
  <sheetData>
    <row r="1" spans="1:65" s="21" customFormat="1" ht="45" customHeight="1" x14ac:dyDescent="0.15">
      <c r="A1" s="16"/>
      <c r="B1" s="751" t="s">
        <v>494</v>
      </c>
      <c r="C1" s="751"/>
      <c r="D1" s="751"/>
      <c r="E1" s="8"/>
      <c r="F1" s="572"/>
      <c r="G1" s="572"/>
      <c r="H1" s="8"/>
      <c r="I1" s="8"/>
      <c r="J1" s="8"/>
      <c r="K1" s="8"/>
      <c r="L1" s="8"/>
      <c r="M1" s="8"/>
      <c r="N1" s="8"/>
      <c r="O1" s="8"/>
      <c r="P1" s="8"/>
      <c r="Q1" s="8"/>
      <c r="R1" s="8"/>
      <c r="S1" s="8"/>
      <c r="T1" s="8"/>
      <c r="U1" s="8"/>
      <c r="V1" s="8"/>
      <c r="W1" s="8"/>
      <c r="X1" s="8"/>
      <c r="Y1" s="8"/>
      <c r="Z1" s="8"/>
      <c r="AA1" s="8"/>
      <c r="AB1" s="8"/>
      <c r="AC1" s="8"/>
      <c r="AD1" s="8"/>
      <c r="AE1" s="8"/>
      <c r="AF1" s="8"/>
      <c r="AG1" s="8"/>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row>
    <row r="2" spans="1:65" x14ac:dyDescent="0.25">
      <c r="B2" s="630"/>
    </row>
    <row r="3" spans="1:65" x14ac:dyDescent="0.25">
      <c r="B3" s="622" t="s">
        <v>259</v>
      </c>
      <c r="C3" s="37" t="s">
        <v>481</v>
      </c>
      <c r="D3" s="37" t="s">
        <v>305</v>
      </c>
    </row>
    <row r="4" spans="1:65" x14ac:dyDescent="0.25">
      <c r="B4" s="630"/>
      <c r="C4" s="51"/>
      <c r="D4" s="37"/>
    </row>
    <row r="5" spans="1:65" x14ac:dyDescent="0.25">
      <c r="B5" s="764" t="s">
        <v>306</v>
      </c>
      <c r="C5" s="763" t="s">
        <v>300</v>
      </c>
      <c r="D5" s="308" t="s">
        <v>303</v>
      </c>
      <c r="E5" s="308"/>
      <c r="F5" s="310" t="s">
        <v>263</v>
      </c>
      <c r="G5" s="310"/>
      <c r="H5" s="310"/>
      <c r="I5" s="311" t="s">
        <v>29</v>
      </c>
      <c r="J5" s="311"/>
      <c r="K5" s="311"/>
      <c r="L5" s="311"/>
      <c r="M5" s="311"/>
      <c r="N5" s="311" t="s">
        <v>274</v>
      </c>
      <c r="O5" s="311"/>
      <c r="P5" s="311" t="s">
        <v>37</v>
      </c>
      <c r="Q5" s="311"/>
      <c r="R5" s="311"/>
    </row>
    <row r="6" spans="1:65" ht="33" x14ac:dyDescent="0.25">
      <c r="B6" s="765"/>
      <c r="C6" s="763"/>
      <c r="D6" s="309" t="s">
        <v>301</v>
      </c>
      <c r="E6" s="309" t="s">
        <v>302</v>
      </c>
      <c r="F6" s="313" t="s">
        <v>26</v>
      </c>
      <c r="G6" s="313" t="s">
        <v>27</v>
      </c>
      <c r="H6" s="313" t="s">
        <v>264</v>
      </c>
      <c r="I6" s="313" t="s">
        <v>267</v>
      </c>
      <c r="J6" s="313" t="s">
        <v>268</v>
      </c>
      <c r="K6" s="313" t="s">
        <v>269</v>
      </c>
      <c r="L6" s="313" t="s">
        <v>270</v>
      </c>
      <c r="M6" s="313" t="s">
        <v>271</v>
      </c>
      <c r="N6" s="313" t="s">
        <v>304</v>
      </c>
      <c r="O6" s="313" t="s">
        <v>30</v>
      </c>
      <c r="P6" s="313" t="s">
        <v>265</v>
      </c>
      <c r="Q6" s="313" t="s">
        <v>266</v>
      </c>
      <c r="R6" s="313" t="s">
        <v>264</v>
      </c>
    </row>
    <row r="7" spans="1:65" x14ac:dyDescent="0.25">
      <c r="B7" s="324" t="str">
        <f>D7&amp;E7</f>
        <v>滞在家族</v>
      </c>
      <c r="C7" s="314">
        <v>1</v>
      </c>
      <c r="D7" s="317" t="s">
        <v>307</v>
      </c>
      <c r="E7" s="317" t="s">
        <v>392</v>
      </c>
      <c r="F7" s="317">
        <v>1</v>
      </c>
      <c r="G7" s="317">
        <v>3</v>
      </c>
      <c r="H7" s="317"/>
      <c r="I7" s="317"/>
      <c r="J7" s="317"/>
      <c r="K7" s="317">
        <v>4</v>
      </c>
      <c r="L7" s="317"/>
      <c r="M7" s="317"/>
      <c r="N7" s="317">
        <v>1</v>
      </c>
      <c r="O7" s="317">
        <v>3</v>
      </c>
      <c r="P7" s="317">
        <v>3</v>
      </c>
      <c r="Q7" s="317"/>
      <c r="R7" s="317">
        <v>1</v>
      </c>
    </row>
    <row r="8" spans="1:65" x14ac:dyDescent="0.25">
      <c r="B8" s="640" t="str">
        <f t="shared" ref="B8:B71" si="0">D8&amp;E8</f>
        <v>滞在グループ</v>
      </c>
      <c r="C8" s="315">
        <v>2</v>
      </c>
      <c r="D8" s="318" t="s">
        <v>307</v>
      </c>
      <c r="E8" s="318" t="s">
        <v>260</v>
      </c>
      <c r="F8" s="318">
        <v>10</v>
      </c>
      <c r="G8" s="318">
        <v>3</v>
      </c>
      <c r="H8" s="318">
        <v>2</v>
      </c>
      <c r="I8" s="318">
        <v>1</v>
      </c>
      <c r="J8" s="318">
        <v>4</v>
      </c>
      <c r="K8" s="318">
        <v>3</v>
      </c>
      <c r="L8" s="318">
        <v>4</v>
      </c>
      <c r="M8" s="318">
        <v>3</v>
      </c>
      <c r="N8" s="318">
        <v>5</v>
      </c>
      <c r="O8" s="318">
        <v>10</v>
      </c>
      <c r="P8" s="318">
        <v>10</v>
      </c>
      <c r="Q8" s="318">
        <v>5</v>
      </c>
      <c r="R8" s="318"/>
    </row>
    <row r="9" spans="1:65" x14ac:dyDescent="0.25">
      <c r="B9" s="640" t="str">
        <f t="shared" si="0"/>
        <v>滞在グループ</v>
      </c>
      <c r="C9" s="315">
        <v>3</v>
      </c>
      <c r="D9" s="318" t="s">
        <v>307</v>
      </c>
      <c r="E9" s="318" t="s">
        <v>260</v>
      </c>
      <c r="F9" s="318">
        <v>8</v>
      </c>
      <c r="G9" s="318">
        <v>8</v>
      </c>
      <c r="H9" s="318"/>
      <c r="I9" s="318">
        <v>2</v>
      </c>
      <c r="J9" s="318">
        <v>3</v>
      </c>
      <c r="K9" s="318">
        <v>11</v>
      </c>
      <c r="L9" s="318"/>
      <c r="M9" s="318"/>
      <c r="N9" s="318"/>
      <c r="O9" s="318">
        <v>16</v>
      </c>
      <c r="P9" s="318">
        <v>15</v>
      </c>
      <c r="Q9" s="318"/>
      <c r="R9" s="318">
        <v>1</v>
      </c>
    </row>
    <row r="10" spans="1:65" x14ac:dyDescent="0.25">
      <c r="B10" s="640" t="str">
        <f t="shared" si="0"/>
        <v>通行グループ</v>
      </c>
      <c r="C10" s="315">
        <v>4</v>
      </c>
      <c r="D10" s="318" t="s">
        <v>343</v>
      </c>
      <c r="E10" s="318" t="s">
        <v>260</v>
      </c>
      <c r="F10" s="318">
        <v>1</v>
      </c>
      <c r="G10" s="318">
        <v>3</v>
      </c>
      <c r="H10" s="318"/>
      <c r="I10" s="318"/>
      <c r="J10" s="318"/>
      <c r="K10" s="318">
        <v>4</v>
      </c>
      <c r="L10" s="318"/>
      <c r="M10" s="318"/>
      <c r="N10" s="318">
        <v>1</v>
      </c>
      <c r="O10" s="318">
        <v>3</v>
      </c>
      <c r="P10" s="318">
        <v>3</v>
      </c>
      <c r="Q10" s="318"/>
      <c r="R10" s="318">
        <v>1</v>
      </c>
    </row>
    <row r="11" spans="1:65" x14ac:dyDescent="0.25">
      <c r="B11" s="640" t="str">
        <f t="shared" si="0"/>
        <v>通行団体</v>
      </c>
      <c r="C11" s="315">
        <v>5</v>
      </c>
      <c r="D11" s="318" t="s">
        <v>343</v>
      </c>
      <c r="E11" s="318" t="s">
        <v>308</v>
      </c>
      <c r="F11" s="318"/>
      <c r="G11" s="318">
        <v>3</v>
      </c>
      <c r="H11" s="318">
        <v>5</v>
      </c>
      <c r="I11" s="318">
        <v>1</v>
      </c>
      <c r="J11" s="318">
        <v>2</v>
      </c>
      <c r="K11" s="318">
        <v>3</v>
      </c>
      <c r="L11" s="318">
        <v>2</v>
      </c>
      <c r="M11" s="318"/>
      <c r="N11" s="318"/>
      <c r="O11" s="318">
        <v>8</v>
      </c>
      <c r="P11" s="318">
        <v>8</v>
      </c>
      <c r="Q11" s="318"/>
      <c r="R11" s="318"/>
    </row>
    <row r="12" spans="1:65" x14ac:dyDescent="0.25">
      <c r="B12" s="640" t="str">
        <f t="shared" si="0"/>
        <v>通行団体</v>
      </c>
      <c r="C12" s="315">
        <v>6</v>
      </c>
      <c r="D12" s="318" t="s">
        <v>343</v>
      </c>
      <c r="E12" s="318" t="s">
        <v>308</v>
      </c>
      <c r="F12" s="318">
        <v>5</v>
      </c>
      <c r="G12" s="318">
        <v>5</v>
      </c>
      <c r="H12" s="318"/>
      <c r="I12" s="318"/>
      <c r="J12" s="318"/>
      <c r="K12" s="318">
        <v>6</v>
      </c>
      <c r="L12" s="318">
        <v>4</v>
      </c>
      <c r="M12" s="318"/>
      <c r="N12" s="318"/>
      <c r="O12" s="318">
        <v>10</v>
      </c>
      <c r="P12" s="318">
        <v>9</v>
      </c>
      <c r="Q12" s="318"/>
      <c r="R12" s="318">
        <v>1</v>
      </c>
    </row>
    <row r="13" spans="1:65" x14ac:dyDescent="0.25">
      <c r="B13" s="640" t="str">
        <f t="shared" si="0"/>
        <v>滞在1人</v>
      </c>
      <c r="C13" s="315">
        <v>7</v>
      </c>
      <c r="D13" s="318" t="s">
        <v>307</v>
      </c>
      <c r="E13" s="318" t="s">
        <v>344</v>
      </c>
      <c r="F13" s="318">
        <v>10</v>
      </c>
      <c r="G13" s="318">
        <v>10</v>
      </c>
      <c r="H13" s="318"/>
      <c r="I13" s="318">
        <v>3</v>
      </c>
      <c r="J13" s="318">
        <v>7</v>
      </c>
      <c r="K13" s="318">
        <v>8</v>
      </c>
      <c r="L13" s="318">
        <v>1</v>
      </c>
      <c r="M13" s="318">
        <v>1</v>
      </c>
      <c r="N13" s="318">
        <v>3</v>
      </c>
      <c r="O13" s="318">
        <v>17</v>
      </c>
      <c r="P13" s="318">
        <v>15</v>
      </c>
      <c r="Q13" s="318">
        <v>5</v>
      </c>
      <c r="R13" s="318"/>
    </row>
    <row r="14" spans="1:65" x14ac:dyDescent="0.25">
      <c r="B14" s="640" t="str">
        <f t="shared" si="0"/>
        <v>滞在家族</v>
      </c>
      <c r="C14" s="315">
        <v>8</v>
      </c>
      <c r="D14" s="318" t="s">
        <v>307</v>
      </c>
      <c r="E14" s="318" t="s">
        <v>392</v>
      </c>
      <c r="F14" s="318">
        <v>3</v>
      </c>
      <c r="G14" s="318">
        <v>5</v>
      </c>
      <c r="H14" s="318">
        <v>2</v>
      </c>
      <c r="I14" s="318"/>
      <c r="J14" s="318"/>
      <c r="K14" s="318">
        <v>8</v>
      </c>
      <c r="L14" s="318"/>
      <c r="M14" s="318">
        <v>2</v>
      </c>
      <c r="N14" s="318">
        <v>3</v>
      </c>
      <c r="O14" s="318">
        <v>7</v>
      </c>
      <c r="P14" s="318">
        <v>10</v>
      </c>
      <c r="Q14" s="318"/>
      <c r="R14" s="318"/>
    </row>
    <row r="15" spans="1:65" x14ac:dyDescent="0.25">
      <c r="B15" s="640" t="str">
        <f t="shared" si="0"/>
        <v>通行1人</v>
      </c>
      <c r="C15" s="315">
        <v>9</v>
      </c>
      <c r="D15" s="318" t="s">
        <v>343</v>
      </c>
      <c r="E15" s="318" t="s">
        <v>344</v>
      </c>
      <c r="F15" s="318">
        <v>1</v>
      </c>
      <c r="G15" s="318"/>
      <c r="H15" s="318"/>
      <c r="I15" s="318"/>
      <c r="J15" s="318">
        <v>1</v>
      </c>
      <c r="K15" s="318"/>
      <c r="L15" s="318"/>
      <c r="M15" s="318"/>
      <c r="N15" s="318">
        <v>1</v>
      </c>
      <c r="O15" s="318"/>
      <c r="P15" s="318">
        <v>1</v>
      </c>
      <c r="Q15" s="318"/>
      <c r="R15" s="318"/>
    </row>
    <row r="16" spans="1:65" x14ac:dyDescent="0.25">
      <c r="B16" s="640" t="str">
        <f t="shared" si="0"/>
        <v>通行1人</v>
      </c>
      <c r="C16" s="315">
        <v>10</v>
      </c>
      <c r="D16" s="318" t="s">
        <v>343</v>
      </c>
      <c r="E16" s="318" t="s">
        <v>344</v>
      </c>
      <c r="F16" s="318"/>
      <c r="G16" s="318">
        <v>1</v>
      </c>
      <c r="H16" s="318"/>
      <c r="I16" s="318"/>
      <c r="J16" s="318"/>
      <c r="K16" s="318">
        <v>1</v>
      </c>
      <c r="L16" s="318"/>
      <c r="M16" s="318"/>
      <c r="N16" s="318"/>
      <c r="O16" s="318">
        <v>1</v>
      </c>
      <c r="P16" s="318">
        <v>1</v>
      </c>
      <c r="Q16" s="318"/>
      <c r="R16" s="318"/>
    </row>
    <row r="17" spans="2:18" x14ac:dyDescent="0.25">
      <c r="B17" s="640" t="str">
        <f t="shared" si="0"/>
        <v>滞在1人</v>
      </c>
      <c r="C17" s="315">
        <v>11</v>
      </c>
      <c r="D17" s="318" t="s">
        <v>307</v>
      </c>
      <c r="E17" s="318" t="s">
        <v>344</v>
      </c>
      <c r="F17" s="318">
        <v>1</v>
      </c>
      <c r="G17" s="318"/>
      <c r="H17" s="318"/>
      <c r="I17" s="318"/>
      <c r="J17" s="318"/>
      <c r="K17" s="318">
        <v>1</v>
      </c>
      <c r="L17" s="318"/>
      <c r="M17" s="318"/>
      <c r="N17" s="318"/>
      <c r="O17" s="318">
        <v>1</v>
      </c>
      <c r="P17" s="318"/>
      <c r="Q17" s="318">
        <v>1</v>
      </c>
      <c r="R17" s="318"/>
    </row>
    <row r="18" spans="2:18" x14ac:dyDescent="0.25">
      <c r="B18" s="640" t="str">
        <f t="shared" si="0"/>
        <v>滞在1人</v>
      </c>
      <c r="C18" s="315">
        <v>12</v>
      </c>
      <c r="D18" s="318" t="s">
        <v>307</v>
      </c>
      <c r="E18" s="318" t="s">
        <v>344</v>
      </c>
      <c r="F18" s="318"/>
      <c r="G18" s="318">
        <v>1</v>
      </c>
      <c r="H18" s="318"/>
      <c r="I18" s="318"/>
      <c r="J18" s="318"/>
      <c r="K18" s="318"/>
      <c r="L18" s="318">
        <v>1</v>
      </c>
      <c r="M18" s="318"/>
      <c r="N18" s="318"/>
      <c r="O18" s="318">
        <v>1</v>
      </c>
      <c r="P18" s="318">
        <v>1</v>
      </c>
      <c r="Q18" s="318"/>
      <c r="R18" s="318"/>
    </row>
    <row r="19" spans="2:18" x14ac:dyDescent="0.25">
      <c r="B19" s="640" t="str">
        <f t="shared" si="0"/>
        <v/>
      </c>
      <c r="C19" s="315">
        <v>13</v>
      </c>
      <c r="D19" s="318"/>
      <c r="E19" s="318"/>
      <c r="F19" s="318"/>
      <c r="G19" s="318"/>
      <c r="H19" s="318"/>
      <c r="I19" s="318"/>
      <c r="J19" s="318"/>
      <c r="K19" s="318"/>
      <c r="L19" s="318"/>
      <c r="M19" s="318"/>
      <c r="N19" s="318"/>
      <c r="O19" s="318"/>
      <c r="P19" s="318"/>
      <c r="Q19" s="318"/>
      <c r="R19" s="318"/>
    </row>
    <row r="20" spans="2:18" x14ac:dyDescent="0.25">
      <c r="B20" s="640" t="str">
        <f t="shared" si="0"/>
        <v/>
      </c>
      <c r="C20" s="315">
        <v>14</v>
      </c>
      <c r="D20" s="318"/>
      <c r="E20" s="318"/>
      <c r="F20" s="318"/>
      <c r="G20" s="318"/>
      <c r="H20" s="318"/>
      <c r="I20" s="318"/>
      <c r="J20" s="318"/>
      <c r="K20" s="318"/>
      <c r="L20" s="318"/>
      <c r="M20" s="318"/>
      <c r="N20" s="318"/>
      <c r="O20" s="318"/>
      <c r="P20" s="318"/>
      <c r="Q20" s="318"/>
      <c r="R20" s="318"/>
    </row>
    <row r="21" spans="2:18" x14ac:dyDescent="0.25">
      <c r="B21" s="640" t="str">
        <f t="shared" si="0"/>
        <v/>
      </c>
      <c r="C21" s="315">
        <v>15</v>
      </c>
      <c r="D21" s="318"/>
      <c r="E21" s="318"/>
      <c r="F21" s="318"/>
      <c r="G21" s="318"/>
      <c r="H21" s="318"/>
      <c r="I21" s="318"/>
      <c r="J21" s="318"/>
      <c r="K21" s="318"/>
      <c r="L21" s="318"/>
      <c r="M21" s="318"/>
      <c r="N21" s="318"/>
      <c r="O21" s="318"/>
      <c r="P21" s="318"/>
      <c r="Q21" s="318"/>
      <c r="R21" s="318"/>
    </row>
    <row r="22" spans="2:18" x14ac:dyDescent="0.25">
      <c r="B22" s="640" t="str">
        <f t="shared" si="0"/>
        <v/>
      </c>
      <c r="C22" s="315">
        <v>16</v>
      </c>
      <c r="D22" s="318"/>
      <c r="E22" s="318"/>
      <c r="F22" s="318"/>
      <c r="G22" s="318"/>
      <c r="H22" s="318"/>
      <c r="I22" s="318"/>
      <c r="J22" s="318"/>
      <c r="K22" s="318"/>
      <c r="L22" s="318"/>
      <c r="M22" s="318"/>
      <c r="N22" s="318"/>
      <c r="O22" s="318"/>
      <c r="P22" s="318"/>
      <c r="Q22" s="318"/>
      <c r="R22" s="318"/>
    </row>
    <row r="23" spans="2:18" x14ac:dyDescent="0.25">
      <c r="B23" s="640" t="str">
        <f t="shared" si="0"/>
        <v/>
      </c>
      <c r="C23" s="315">
        <v>17</v>
      </c>
      <c r="D23" s="318"/>
      <c r="E23" s="318"/>
      <c r="F23" s="318"/>
      <c r="G23" s="318"/>
      <c r="H23" s="318"/>
      <c r="I23" s="318"/>
      <c r="J23" s="318"/>
      <c r="K23" s="318"/>
      <c r="L23" s="318"/>
      <c r="M23" s="318"/>
      <c r="N23" s="318"/>
      <c r="O23" s="318"/>
      <c r="P23" s="318"/>
      <c r="Q23" s="318"/>
      <c r="R23" s="318"/>
    </row>
    <row r="24" spans="2:18" x14ac:dyDescent="0.25">
      <c r="B24" s="640" t="str">
        <f t="shared" si="0"/>
        <v/>
      </c>
      <c r="C24" s="315">
        <v>18</v>
      </c>
      <c r="D24" s="318"/>
      <c r="E24" s="318"/>
      <c r="F24" s="318"/>
      <c r="G24" s="318"/>
      <c r="H24" s="318"/>
      <c r="I24" s="318"/>
      <c r="J24" s="318"/>
      <c r="K24" s="318"/>
      <c r="L24" s="318"/>
      <c r="M24" s="318"/>
      <c r="N24" s="318"/>
      <c r="O24" s="318"/>
      <c r="P24" s="318"/>
      <c r="Q24" s="318"/>
      <c r="R24" s="318"/>
    </row>
    <row r="25" spans="2:18" x14ac:dyDescent="0.25">
      <c r="B25" s="640" t="str">
        <f t="shared" si="0"/>
        <v/>
      </c>
      <c r="C25" s="315">
        <v>19</v>
      </c>
      <c r="D25" s="318"/>
      <c r="E25" s="318"/>
      <c r="F25" s="318"/>
      <c r="G25" s="318"/>
      <c r="H25" s="318"/>
      <c r="I25" s="318"/>
      <c r="J25" s="318"/>
      <c r="K25" s="318"/>
      <c r="L25" s="318"/>
      <c r="M25" s="318"/>
      <c r="N25" s="318"/>
      <c r="O25" s="318"/>
      <c r="P25" s="318"/>
      <c r="Q25" s="318"/>
      <c r="R25" s="318"/>
    </row>
    <row r="26" spans="2:18" x14ac:dyDescent="0.25">
      <c r="B26" s="640" t="str">
        <f t="shared" si="0"/>
        <v/>
      </c>
      <c r="C26" s="315">
        <v>20</v>
      </c>
      <c r="D26" s="318"/>
      <c r="E26" s="318"/>
      <c r="F26" s="318"/>
      <c r="G26" s="318"/>
      <c r="H26" s="318"/>
      <c r="I26" s="318"/>
      <c r="J26" s="318"/>
      <c r="K26" s="318"/>
      <c r="L26" s="318"/>
      <c r="M26" s="318"/>
      <c r="N26" s="318"/>
      <c r="O26" s="318"/>
      <c r="P26" s="318"/>
      <c r="Q26" s="318"/>
      <c r="R26" s="318"/>
    </row>
    <row r="27" spans="2:18" x14ac:dyDescent="0.25">
      <c r="B27" s="640" t="str">
        <f t="shared" si="0"/>
        <v/>
      </c>
      <c r="C27" s="315">
        <v>21</v>
      </c>
      <c r="D27" s="318"/>
      <c r="E27" s="318"/>
      <c r="F27" s="318"/>
      <c r="G27" s="318"/>
      <c r="H27" s="318"/>
      <c r="I27" s="318"/>
      <c r="J27" s="318"/>
      <c r="K27" s="318"/>
      <c r="L27" s="318"/>
      <c r="M27" s="318"/>
      <c r="N27" s="318"/>
      <c r="O27" s="318"/>
      <c r="P27" s="318"/>
      <c r="Q27" s="318"/>
      <c r="R27" s="318"/>
    </row>
    <row r="28" spans="2:18" x14ac:dyDescent="0.25">
      <c r="B28" s="640" t="str">
        <f t="shared" si="0"/>
        <v/>
      </c>
      <c r="C28" s="315">
        <v>22</v>
      </c>
      <c r="D28" s="318"/>
      <c r="E28" s="318"/>
      <c r="F28" s="318"/>
      <c r="G28" s="318"/>
      <c r="H28" s="318"/>
      <c r="I28" s="318"/>
      <c r="J28" s="318"/>
      <c r="K28" s="318"/>
      <c r="L28" s="318"/>
      <c r="M28" s="318"/>
      <c r="N28" s="318"/>
      <c r="O28" s="318"/>
      <c r="P28" s="318"/>
      <c r="Q28" s="318"/>
      <c r="R28" s="318"/>
    </row>
    <row r="29" spans="2:18" x14ac:dyDescent="0.25">
      <c r="B29" s="640" t="str">
        <f t="shared" si="0"/>
        <v/>
      </c>
      <c r="C29" s="315">
        <v>23</v>
      </c>
      <c r="D29" s="318"/>
      <c r="E29" s="318"/>
      <c r="F29" s="318"/>
      <c r="G29" s="318"/>
      <c r="H29" s="318"/>
      <c r="I29" s="318"/>
      <c r="J29" s="318"/>
      <c r="K29" s="318"/>
      <c r="L29" s="318"/>
      <c r="M29" s="318"/>
      <c r="N29" s="318"/>
      <c r="O29" s="318"/>
      <c r="P29" s="318"/>
      <c r="Q29" s="318"/>
      <c r="R29" s="318"/>
    </row>
    <row r="30" spans="2:18" x14ac:dyDescent="0.25">
      <c r="B30" s="640" t="str">
        <f t="shared" si="0"/>
        <v/>
      </c>
      <c r="C30" s="315">
        <v>24</v>
      </c>
      <c r="D30" s="318"/>
      <c r="E30" s="318"/>
      <c r="F30" s="318"/>
      <c r="G30" s="318"/>
      <c r="H30" s="318"/>
      <c r="I30" s="318"/>
      <c r="J30" s="318"/>
      <c r="K30" s="318"/>
      <c r="L30" s="318"/>
      <c r="M30" s="318"/>
      <c r="N30" s="318"/>
      <c r="O30" s="318"/>
      <c r="P30" s="318"/>
      <c r="Q30" s="318"/>
      <c r="R30" s="318"/>
    </row>
    <row r="31" spans="2:18" x14ac:dyDescent="0.25">
      <c r="B31" s="640" t="str">
        <f t="shared" si="0"/>
        <v/>
      </c>
      <c r="C31" s="315">
        <v>25</v>
      </c>
      <c r="D31" s="318"/>
      <c r="E31" s="318"/>
      <c r="F31" s="318"/>
      <c r="G31" s="318"/>
      <c r="H31" s="318"/>
      <c r="I31" s="318"/>
      <c r="J31" s="318"/>
      <c r="K31" s="318"/>
      <c r="L31" s="318"/>
      <c r="M31" s="318"/>
      <c r="N31" s="318"/>
      <c r="O31" s="318"/>
      <c r="P31" s="318"/>
      <c r="Q31" s="318"/>
      <c r="R31" s="318"/>
    </row>
    <row r="32" spans="2:18" x14ac:dyDescent="0.25">
      <c r="B32" s="640" t="str">
        <f t="shared" si="0"/>
        <v/>
      </c>
      <c r="C32" s="315">
        <v>26</v>
      </c>
      <c r="D32" s="318"/>
      <c r="E32" s="318"/>
      <c r="F32" s="318"/>
      <c r="G32" s="318"/>
      <c r="H32" s="318"/>
      <c r="I32" s="318"/>
      <c r="J32" s="318"/>
      <c r="K32" s="318"/>
      <c r="L32" s="318"/>
      <c r="M32" s="318"/>
      <c r="N32" s="318"/>
      <c r="O32" s="318"/>
      <c r="P32" s="318"/>
      <c r="Q32" s="318"/>
      <c r="R32" s="318"/>
    </row>
    <row r="33" spans="2:18" x14ac:dyDescent="0.25">
      <c r="B33" s="640" t="str">
        <f t="shared" si="0"/>
        <v/>
      </c>
      <c r="C33" s="315">
        <v>27</v>
      </c>
      <c r="D33" s="318"/>
      <c r="E33" s="318"/>
      <c r="F33" s="318"/>
      <c r="G33" s="318"/>
      <c r="H33" s="318"/>
      <c r="I33" s="318"/>
      <c r="J33" s="318"/>
      <c r="K33" s="318"/>
      <c r="L33" s="318"/>
      <c r="M33" s="318"/>
      <c r="N33" s="318"/>
      <c r="O33" s="318"/>
      <c r="P33" s="318"/>
      <c r="Q33" s="318"/>
      <c r="R33" s="318"/>
    </row>
    <row r="34" spans="2:18" x14ac:dyDescent="0.25">
      <c r="B34" s="640" t="str">
        <f t="shared" si="0"/>
        <v/>
      </c>
      <c r="C34" s="315">
        <v>28</v>
      </c>
      <c r="D34" s="318"/>
      <c r="E34" s="318"/>
      <c r="F34" s="318"/>
      <c r="G34" s="318"/>
      <c r="H34" s="318"/>
      <c r="I34" s="318"/>
      <c r="J34" s="318"/>
      <c r="K34" s="318"/>
      <c r="L34" s="318"/>
      <c r="M34" s="318"/>
      <c r="N34" s="318"/>
      <c r="O34" s="318"/>
      <c r="P34" s="318"/>
      <c r="Q34" s="318"/>
      <c r="R34" s="318"/>
    </row>
    <row r="35" spans="2:18" x14ac:dyDescent="0.25">
      <c r="B35" s="640" t="str">
        <f t="shared" si="0"/>
        <v/>
      </c>
      <c r="C35" s="315">
        <v>29</v>
      </c>
      <c r="D35" s="318"/>
      <c r="E35" s="318"/>
      <c r="F35" s="318"/>
      <c r="G35" s="318"/>
      <c r="H35" s="318"/>
      <c r="I35" s="318"/>
      <c r="J35" s="318"/>
      <c r="K35" s="318"/>
      <c r="L35" s="318"/>
      <c r="M35" s="318"/>
      <c r="N35" s="318"/>
      <c r="O35" s="318"/>
      <c r="P35" s="318"/>
      <c r="Q35" s="318"/>
      <c r="R35" s="318"/>
    </row>
    <row r="36" spans="2:18" x14ac:dyDescent="0.25">
      <c r="B36" s="640" t="str">
        <f t="shared" si="0"/>
        <v/>
      </c>
      <c r="C36" s="315">
        <v>30</v>
      </c>
      <c r="D36" s="318"/>
      <c r="E36" s="318"/>
      <c r="F36" s="318"/>
      <c r="G36" s="318"/>
      <c r="H36" s="318"/>
      <c r="I36" s="318"/>
      <c r="J36" s="318"/>
      <c r="K36" s="318"/>
      <c r="L36" s="318"/>
      <c r="M36" s="318"/>
      <c r="N36" s="318"/>
      <c r="O36" s="318"/>
      <c r="P36" s="318"/>
      <c r="Q36" s="318"/>
      <c r="R36" s="318"/>
    </row>
    <row r="37" spans="2:18" x14ac:dyDescent="0.25">
      <c r="B37" s="640" t="str">
        <f t="shared" si="0"/>
        <v/>
      </c>
      <c r="C37" s="315">
        <v>31</v>
      </c>
      <c r="D37" s="318"/>
      <c r="E37" s="318"/>
      <c r="F37" s="318"/>
      <c r="G37" s="318"/>
      <c r="H37" s="318"/>
      <c r="I37" s="318"/>
      <c r="J37" s="318"/>
      <c r="K37" s="318"/>
      <c r="L37" s="318"/>
      <c r="M37" s="318"/>
      <c r="N37" s="318"/>
      <c r="O37" s="318"/>
      <c r="P37" s="318"/>
      <c r="Q37" s="318"/>
      <c r="R37" s="318"/>
    </row>
    <row r="38" spans="2:18" x14ac:dyDescent="0.25">
      <c r="B38" s="640" t="str">
        <f t="shared" si="0"/>
        <v/>
      </c>
      <c r="C38" s="315">
        <v>32</v>
      </c>
      <c r="D38" s="318"/>
      <c r="E38" s="318"/>
      <c r="F38" s="318"/>
      <c r="G38" s="318"/>
      <c r="H38" s="318"/>
      <c r="I38" s="318"/>
      <c r="J38" s="318"/>
      <c r="K38" s="318"/>
      <c r="L38" s="318"/>
      <c r="M38" s="318"/>
      <c r="N38" s="318"/>
      <c r="O38" s="318"/>
      <c r="P38" s="318"/>
      <c r="Q38" s="318"/>
      <c r="R38" s="318"/>
    </row>
    <row r="39" spans="2:18" x14ac:dyDescent="0.25">
      <c r="B39" s="640" t="str">
        <f t="shared" si="0"/>
        <v/>
      </c>
      <c r="C39" s="315">
        <v>33</v>
      </c>
      <c r="D39" s="318"/>
      <c r="E39" s="318"/>
      <c r="F39" s="318"/>
      <c r="G39" s="318"/>
      <c r="H39" s="318"/>
      <c r="I39" s="318"/>
      <c r="J39" s="318"/>
      <c r="K39" s="318"/>
      <c r="L39" s="318"/>
      <c r="M39" s="318"/>
      <c r="N39" s="318"/>
      <c r="O39" s="318"/>
      <c r="P39" s="318"/>
      <c r="Q39" s="318"/>
      <c r="R39" s="318"/>
    </row>
    <row r="40" spans="2:18" x14ac:dyDescent="0.25">
      <c r="B40" s="640" t="str">
        <f t="shared" si="0"/>
        <v/>
      </c>
      <c r="C40" s="315">
        <v>34</v>
      </c>
      <c r="D40" s="318"/>
      <c r="E40" s="318"/>
      <c r="F40" s="318"/>
      <c r="G40" s="318"/>
      <c r="H40" s="318"/>
      <c r="I40" s="318"/>
      <c r="J40" s="318"/>
      <c r="K40" s="318"/>
      <c r="L40" s="318"/>
      <c r="M40" s="318"/>
      <c r="N40" s="318"/>
      <c r="O40" s="318"/>
      <c r="P40" s="318"/>
      <c r="Q40" s="318"/>
      <c r="R40" s="318"/>
    </row>
    <row r="41" spans="2:18" x14ac:dyDescent="0.25">
      <c r="B41" s="640" t="str">
        <f t="shared" si="0"/>
        <v/>
      </c>
      <c r="C41" s="315">
        <v>35</v>
      </c>
      <c r="D41" s="318"/>
      <c r="E41" s="318"/>
      <c r="F41" s="318"/>
      <c r="G41" s="318"/>
      <c r="H41" s="318"/>
      <c r="I41" s="318"/>
      <c r="J41" s="318"/>
      <c r="K41" s="318"/>
      <c r="L41" s="318"/>
      <c r="M41" s="318"/>
      <c r="N41" s="318"/>
      <c r="O41" s="318"/>
      <c r="P41" s="318"/>
      <c r="Q41" s="318"/>
      <c r="R41" s="318"/>
    </row>
    <row r="42" spans="2:18" x14ac:dyDescent="0.25">
      <c r="B42" s="640" t="str">
        <f t="shared" si="0"/>
        <v/>
      </c>
      <c r="C42" s="315">
        <v>36</v>
      </c>
      <c r="D42" s="318"/>
      <c r="E42" s="318"/>
      <c r="F42" s="318"/>
      <c r="G42" s="318"/>
      <c r="H42" s="318"/>
      <c r="I42" s="318"/>
      <c r="J42" s="318"/>
      <c r="K42" s="318"/>
      <c r="L42" s="318"/>
      <c r="M42" s="318"/>
      <c r="N42" s="318"/>
      <c r="O42" s="318"/>
      <c r="P42" s="318"/>
      <c r="Q42" s="318"/>
      <c r="R42" s="318"/>
    </row>
    <row r="43" spans="2:18" x14ac:dyDescent="0.25">
      <c r="B43" s="640" t="str">
        <f t="shared" si="0"/>
        <v/>
      </c>
      <c r="C43" s="315">
        <v>37</v>
      </c>
      <c r="D43" s="318"/>
      <c r="E43" s="318"/>
      <c r="F43" s="318"/>
      <c r="G43" s="318"/>
      <c r="H43" s="318"/>
      <c r="I43" s="318"/>
      <c r="J43" s="318"/>
      <c r="K43" s="318"/>
      <c r="L43" s="318"/>
      <c r="M43" s="318"/>
      <c r="N43" s="318"/>
      <c r="O43" s="318"/>
      <c r="P43" s="318"/>
      <c r="Q43" s="318"/>
      <c r="R43" s="318"/>
    </row>
    <row r="44" spans="2:18" x14ac:dyDescent="0.25">
      <c r="B44" s="640" t="str">
        <f t="shared" si="0"/>
        <v/>
      </c>
      <c r="C44" s="315">
        <v>38</v>
      </c>
      <c r="D44" s="318"/>
      <c r="E44" s="318"/>
      <c r="F44" s="318"/>
      <c r="G44" s="318"/>
      <c r="H44" s="318"/>
      <c r="I44" s="318"/>
      <c r="J44" s="318"/>
      <c r="K44" s="318"/>
      <c r="L44" s="318"/>
      <c r="M44" s="318"/>
      <c r="N44" s="318"/>
      <c r="O44" s="318"/>
      <c r="P44" s="318"/>
      <c r="Q44" s="318"/>
      <c r="R44" s="318"/>
    </row>
    <row r="45" spans="2:18" x14ac:dyDescent="0.25">
      <c r="B45" s="640" t="str">
        <f t="shared" si="0"/>
        <v/>
      </c>
      <c r="C45" s="315">
        <v>39</v>
      </c>
      <c r="D45" s="318"/>
      <c r="E45" s="318"/>
      <c r="F45" s="318"/>
      <c r="G45" s="318"/>
      <c r="H45" s="318"/>
      <c r="I45" s="318"/>
      <c r="J45" s="318"/>
      <c r="K45" s="318"/>
      <c r="L45" s="318"/>
      <c r="M45" s="318"/>
      <c r="N45" s="318"/>
      <c r="O45" s="318"/>
      <c r="P45" s="318"/>
      <c r="Q45" s="318"/>
      <c r="R45" s="318"/>
    </row>
    <row r="46" spans="2:18" x14ac:dyDescent="0.25">
      <c r="B46" s="640" t="str">
        <f t="shared" si="0"/>
        <v/>
      </c>
      <c r="C46" s="315">
        <v>40</v>
      </c>
      <c r="D46" s="318"/>
      <c r="E46" s="318"/>
      <c r="F46" s="318"/>
      <c r="G46" s="318"/>
      <c r="H46" s="318"/>
      <c r="I46" s="318"/>
      <c r="J46" s="318"/>
      <c r="K46" s="318"/>
      <c r="L46" s="318"/>
      <c r="M46" s="318"/>
      <c r="N46" s="318"/>
      <c r="O46" s="318"/>
      <c r="P46" s="318"/>
      <c r="Q46" s="318"/>
      <c r="R46" s="318"/>
    </row>
    <row r="47" spans="2:18" x14ac:dyDescent="0.25">
      <c r="B47" s="640" t="str">
        <f t="shared" si="0"/>
        <v/>
      </c>
      <c r="C47" s="315">
        <v>41</v>
      </c>
      <c r="D47" s="318"/>
      <c r="E47" s="318"/>
      <c r="F47" s="318"/>
      <c r="G47" s="318"/>
      <c r="H47" s="318"/>
      <c r="I47" s="318"/>
      <c r="J47" s="318"/>
      <c r="K47" s="318"/>
      <c r="L47" s="318"/>
      <c r="M47" s="318"/>
      <c r="N47" s="318"/>
      <c r="O47" s="318"/>
      <c r="P47" s="318"/>
      <c r="Q47" s="318"/>
      <c r="R47" s="318"/>
    </row>
    <row r="48" spans="2:18" x14ac:dyDescent="0.25">
      <c r="B48" s="640" t="str">
        <f t="shared" si="0"/>
        <v/>
      </c>
      <c r="C48" s="315">
        <v>42</v>
      </c>
      <c r="D48" s="318"/>
      <c r="E48" s="318"/>
      <c r="F48" s="318"/>
      <c r="G48" s="318"/>
      <c r="H48" s="318"/>
      <c r="I48" s="318"/>
      <c r="J48" s="318"/>
      <c r="K48" s="318"/>
      <c r="L48" s="318"/>
      <c r="M48" s="318"/>
      <c r="N48" s="318"/>
      <c r="O48" s="318"/>
      <c r="P48" s="318"/>
      <c r="Q48" s="318"/>
      <c r="R48" s="318"/>
    </row>
    <row r="49" spans="2:18" x14ac:dyDescent="0.25">
      <c r="B49" s="640" t="str">
        <f t="shared" si="0"/>
        <v/>
      </c>
      <c r="C49" s="315">
        <v>43</v>
      </c>
      <c r="D49" s="318"/>
      <c r="E49" s="318"/>
      <c r="F49" s="318"/>
      <c r="G49" s="318"/>
      <c r="H49" s="318"/>
      <c r="I49" s="318"/>
      <c r="J49" s="318"/>
      <c r="K49" s="318"/>
      <c r="L49" s="318"/>
      <c r="M49" s="318"/>
      <c r="N49" s="318"/>
      <c r="O49" s="318"/>
      <c r="P49" s="318"/>
      <c r="Q49" s="318"/>
      <c r="R49" s="318"/>
    </row>
    <row r="50" spans="2:18" x14ac:dyDescent="0.25">
      <c r="B50" s="640" t="str">
        <f t="shared" si="0"/>
        <v/>
      </c>
      <c r="C50" s="315">
        <v>44</v>
      </c>
      <c r="D50" s="318"/>
      <c r="E50" s="318"/>
      <c r="F50" s="318"/>
      <c r="G50" s="318"/>
      <c r="H50" s="318"/>
      <c r="I50" s="318"/>
      <c r="J50" s="318"/>
      <c r="K50" s="318"/>
      <c r="L50" s="318"/>
      <c r="M50" s="318"/>
      <c r="N50" s="318"/>
      <c r="O50" s="318"/>
      <c r="P50" s="318"/>
      <c r="Q50" s="318"/>
      <c r="R50" s="318"/>
    </row>
    <row r="51" spans="2:18" x14ac:dyDescent="0.25">
      <c r="B51" s="640" t="str">
        <f t="shared" si="0"/>
        <v/>
      </c>
      <c r="C51" s="315">
        <v>45</v>
      </c>
      <c r="D51" s="318"/>
      <c r="E51" s="318"/>
      <c r="F51" s="318"/>
      <c r="G51" s="318"/>
      <c r="H51" s="318"/>
      <c r="I51" s="318"/>
      <c r="J51" s="318"/>
      <c r="K51" s="318"/>
      <c r="L51" s="318"/>
      <c r="M51" s="318"/>
      <c r="N51" s="318"/>
      <c r="O51" s="318"/>
      <c r="P51" s="318"/>
      <c r="Q51" s="318"/>
      <c r="R51" s="318"/>
    </row>
    <row r="52" spans="2:18" x14ac:dyDescent="0.25">
      <c r="B52" s="640" t="str">
        <f t="shared" si="0"/>
        <v/>
      </c>
      <c r="C52" s="315">
        <v>46</v>
      </c>
      <c r="D52" s="318"/>
      <c r="E52" s="318"/>
      <c r="F52" s="318"/>
      <c r="G52" s="318"/>
      <c r="H52" s="318"/>
      <c r="I52" s="318"/>
      <c r="J52" s="318"/>
      <c r="K52" s="318"/>
      <c r="L52" s="318"/>
      <c r="M52" s="318"/>
      <c r="N52" s="318"/>
      <c r="O52" s="318"/>
      <c r="P52" s="318"/>
      <c r="Q52" s="318"/>
      <c r="R52" s="318"/>
    </row>
    <row r="53" spans="2:18" x14ac:dyDescent="0.25">
      <c r="B53" s="640" t="str">
        <f t="shared" si="0"/>
        <v/>
      </c>
      <c r="C53" s="315">
        <v>47</v>
      </c>
      <c r="D53" s="318"/>
      <c r="E53" s="318"/>
      <c r="F53" s="318"/>
      <c r="G53" s="318"/>
      <c r="H53" s="318"/>
      <c r="I53" s="318"/>
      <c r="J53" s="318"/>
      <c r="K53" s="318"/>
      <c r="L53" s="318"/>
      <c r="M53" s="318"/>
      <c r="N53" s="318"/>
      <c r="O53" s="318"/>
      <c r="P53" s="318"/>
      <c r="Q53" s="318"/>
      <c r="R53" s="318"/>
    </row>
    <row r="54" spans="2:18" x14ac:dyDescent="0.25">
      <c r="B54" s="640" t="str">
        <f t="shared" si="0"/>
        <v/>
      </c>
      <c r="C54" s="315">
        <v>48</v>
      </c>
      <c r="D54" s="318"/>
      <c r="E54" s="318"/>
      <c r="F54" s="318"/>
      <c r="G54" s="318"/>
      <c r="H54" s="318"/>
      <c r="I54" s="318"/>
      <c r="J54" s="318"/>
      <c r="K54" s="318"/>
      <c r="L54" s="318"/>
      <c r="M54" s="318"/>
      <c r="N54" s="318"/>
      <c r="O54" s="318"/>
      <c r="P54" s="318"/>
      <c r="Q54" s="318"/>
      <c r="R54" s="318"/>
    </row>
    <row r="55" spans="2:18" x14ac:dyDescent="0.25">
      <c r="B55" s="640" t="str">
        <f t="shared" si="0"/>
        <v/>
      </c>
      <c r="C55" s="315">
        <v>49</v>
      </c>
      <c r="D55" s="318"/>
      <c r="E55" s="318"/>
      <c r="F55" s="318"/>
      <c r="G55" s="318"/>
      <c r="H55" s="318"/>
      <c r="I55" s="318"/>
      <c r="J55" s="318"/>
      <c r="K55" s="318"/>
      <c r="L55" s="318"/>
      <c r="M55" s="318"/>
      <c r="N55" s="318"/>
      <c r="O55" s="318"/>
      <c r="P55" s="318"/>
      <c r="Q55" s="318"/>
      <c r="R55" s="318"/>
    </row>
    <row r="56" spans="2:18" x14ac:dyDescent="0.25">
      <c r="B56" s="640" t="str">
        <f t="shared" si="0"/>
        <v/>
      </c>
      <c r="C56" s="315">
        <v>50</v>
      </c>
      <c r="D56" s="318"/>
      <c r="E56" s="318"/>
      <c r="F56" s="318"/>
      <c r="G56" s="318"/>
      <c r="H56" s="318"/>
      <c r="I56" s="318"/>
      <c r="J56" s="318"/>
      <c r="K56" s="318"/>
      <c r="L56" s="318"/>
      <c r="M56" s="318"/>
      <c r="N56" s="318"/>
      <c r="O56" s="318"/>
      <c r="P56" s="318"/>
      <c r="Q56" s="318"/>
      <c r="R56" s="318"/>
    </row>
    <row r="57" spans="2:18" x14ac:dyDescent="0.25">
      <c r="B57" s="640" t="str">
        <f t="shared" si="0"/>
        <v/>
      </c>
      <c r="C57" s="315">
        <v>51</v>
      </c>
      <c r="D57" s="318"/>
      <c r="E57" s="318"/>
      <c r="F57" s="318"/>
      <c r="G57" s="318"/>
      <c r="H57" s="318"/>
      <c r="I57" s="318"/>
      <c r="J57" s="318"/>
      <c r="K57" s="318"/>
      <c r="L57" s="318"/>
      <c r="M57" s="318"/>
      <c r="N57" s="318"/>
      <c r="O57" s="318"/>
      <c r="P57" s="318"/>
      <c r="Q57" s="318"/>
      <c r="R57" s="318"/>
    </row>
    <row r="58" spans="2:18" x14ac:dyDescent="0.25">
      <c r="B58" s="640" t="str">
        <f t="shared" si="0"/>
        <v/>
      </c>
      <c r="C58" s="315">
        <v>52</v>
      </c>
      <c r="D58" s="318"/>
      <c r="E58" s="318"/>
      <c r="F58" s="318"/>
      <c r="G58" s="318"/>
      <c r="H58" s="318"/>
      <c r="I58" s="318"/>
      <c r="J58" s="318"/>
      <c r="K58" s="318"/>
      <c r="L58" s="318"/>
      <c r="M58" s="318"/>
      <c r="N58" s="318"/>
      <c r="O58" s="318"/>
      <c r="P58" s="318"/>
      <c r="Q58" s="318"/>
      <c r="R58" s="318"/>
    </row>
    <row r="59" spans="2:18" x14ac:dyDescent="0.25">
      <c r="B59" s="640" t="str">
        <f t="shared" si="0"/>
        <v/>
      </c>
      <c r="C59" s="315">
        <v>53</v>
      </c>
      <c r="D59" s="318"/>
      <c r="E59" s="318"/>
      <c r="F59" s="318"/>
      <c r="G59" s="318"/>
      <c r="H59" s="318"/>
      <c r="I59" s="318"/>
      <c r="J59" s="318"/>
      <c r="K59" s="318"/>
      <c r="L59" s="318"/>
      <c r="M59" s="318"/>
      <c r="N59" s="318"/>
      <c r="O59" s="318"/>
      <c r="P59" s="318"/>
      <c r="Q59" s="318"/>
      <c r="R59" s="318"/>
    </row>
    <row r="60" spans="2:18" x14ac:dyDescent="0.25">
      <c r="B60" s="640" t="str">
        <f t="shared" si="0"/>
        <v/>
      </c>
      <c r="C60" s="315">
        <v>54</v>
      </c>
      <c r="D60" s="318"/>
      <c r="E60" s="318"/>
      <c r="F60" s="318"/>
      <c r="G60" s="318"/>
      <c r="H60" s="318"/>
      <c r="I60" s="318"/>
      <c r="J60" s="318"/>
      <c r="K60" s="318"/>
      <c r="L60" s="318"/>
      <c r="M60" s="318"/>
      <c r="N60" s="318"/>
      <c r="O60" s="318"/>
      <c r="P60" s="318"/>
      <c r="Q60" s="318"/>
      <c r="R60" s="318"/>
    </row>
    <row r="61" spans="2:18" x14ac:dyDescent="0.25">
      <c r="B61" s="640" t="str">
        <f t="shared" si="0"/>
        <v/>
      </c>
      <c r="C61" s="315">
        <v>55</v>
      </c>
      <c r="D61" s="318"/>
      <c r="E61" s="318"/>
      <c r="F61" s="318"/>
      <c r="G61" s="318"/>
      <c r="H61" s="318"/>
      <c r="I61" s="318"/>
      <c r="J61" s="318"/>
      <c r="K61" s="318"/>
      <c r="L61" s="318"/>
      <c r="M61" s="318"/>
      <c r="N61" s="318"/>
      <c r="O61" s="318"/>
      <c r="P61" s="318"/>
      <c r="Q61" s="318"/>
      <c r="R61" s="318"/>
    </row>
    <row r="62" spans="2:18" x14ac:dyDescent="0.25">
      <c r="B62" s="640" t="str">
        <f t="shared" si="0"/>
        <v/>
      </c>
      <c r="C62" s="315">
        <v>56</v>
      </c>
      <c r="D62" s="318"/>
      <c r="E62" s="318"/>
      <c r="F62" s="318"/>
      <c r="G62" s="318"/>
      <c r="H62" s="318"/>
      <c r="I62" s="318"/>
      <c r="J62" s="318"/>
      <c r="K62" s="318"/>
      <c r="L62" s="318"/>
      <c r="M62" s="318"/>
      <c r="N62" s="318"/>
      <c r="O62" s="318"/>
      <c r="P62" s="318"/>
      <c r="Q62" s="318"/>
      <c r="R62" s="318"/>
    </row>
    <row r="63" spans="2:18" x14ac:dyDescent="0.25">
      <c r="B63" s="640" t="str">
        <f t="shared" si="0"/>
        <v/>
      </c>
      <c r="C63" s="315">
        <v>57</v>
      </c>
      <c r="D63" s="318"/>
      <c r="E63" s="318"/>
      <c r="F63" s="318"/>
      <c r="G63" s="318"/>
      <c r="H63" s="318"/>
      <c r="I63" s="318"/>
      <c r="J63" s="318"/>
      <c r="K63" s="318"/>
      <c r="L63" s="318"/>
      <c r="M63" s="318"/>
      <c r="N63" s="318"/>
      <c r="O63" s="318"/>
      <c r="P63" s="318"/>
      <c r="Q63" s="318"/>
      <c r="R63" s="318"/>
    </row>
    <row r="64" spans="2:18" x14ac:dyDescent="0.25">
      <c r="B64" s="640" t="str">
        <f t="shared" si="0"/>
        <v/>
      </c>
      <c r="C64" s="315">
        <v>58</v>
      </c>
      <c r="D64" s="318"/>
      <c r="E64" s="318"/>
      <c r="F64" s="318"/>
      <c r="G64" s="318"/>
      <c r="H64" s="318"/>
      <c r="I64" s="318"/>
      <c r="J64" s="318"/>
      <c r="K64" s="318"/>
      <c r="L64" s="318"/>
      <c r="M64" s="318"/>
      <c r="N64" s="318"/>
      <c r="O64" s="318"/>
      <c r="P64" s="318"/>
      <c r="Q64" s="318"/>
      <c r="R64" s="318"/>
    </row>
    <row r="65" spans="2:18" x14ac:dyDescent="0.25">
      <c r="B65" s="640" t="str">
        <f t="shared" si="0"/>
        <v/>
      </c>
      <c r="C65" s="315">
        <v>59</v>
      </c>
      <c r="D65" s="318"/>
      <c r="E65" s="318"/>
      <c r="F65" s="318"/>
      <c r="G65" s="318"/>
      <c r="H65" s="318"/>
      <c r="I65" s="318"/>
      <c r="J65" s="318"/>
      <c r="K65" s="318"/>
      <c r="L65" s="318"/>
      <c r="M65" s="318"/>
      <c r="N65" s="318"/>
      <c r="O65" s="318"/>
      <c r="P65" s="318"/>
      <c r="Q65" s="318"/>
      <c r="R65" s="318"/>
    </row>
    <row r="66" spans="2:18" x14ac:dyDescent="0.25">
      <c r="B66" s="640" t="str">
        <f t="shared" si="0"/>
        <v/>
      </c>
      <c r="C66" s="315">
        <v>60</v>
      </c>
      <c r="D66" s="318"/>
      <c r="E66" s="318"/>
      <c r="F66" s="318"/>
      <c r="G66" s="318"/>
      <c r="H66" s="318"/>
      <c r="I66" s="318"/>
      <c r="J66" s="318"/>
      <c r="K66" s="318"/>
      <c r="L66" s="318"/>
      <c r="M66" s="318"/>
      <c r="N66" s="318"/>
      <c r="O66" s="318"/>
      <c r="P66" s="318"/>
      <c r="Q66" s="318"/>
      <c r="R66" s="318"/>
    </row>
    <row r="67" spans="2:18" x14ac:dyDescent="0.25">
      <c r="B67" s="640" t="str">
        <f t="shared" si="0"/>
        <v/>
      </c>
      <c r="C67" s="315">
        <v>61</v>
      </c>
      <c r="D67" s="318"/>
      <c r="E67" s="318"/>
      <c r="F67" s="318"/>
      <c r="G67" s="318"/>
      <c r="H67" s="318"/>
      <c r="I67" s="318"/>
      <c r="J67" s="318"/>
      <c r="K67" s="318"/>
      <c r="L67" s="318"/>
      <c r="M67" s="318"/>
      <c r="N67" s="318"/>
      <c r="O67" s="318"/>
      <c r="P67" s="318"/>
      <c r="Q67" s="318"/>
      <c r="R67" s="318"/>
    </row>
    <row r="68" spans="2:18" x14ac:dyDescent="0.25">
      <c r="B68" s="640" t="str">
        <f t="shared" si="0"/>
        <v/>
      </c>
      <c r="C68" s="315">
        <v>62</v>
      </c>
      <c r="D68" s="318"/>
      <c r="E68" s="318"/>
      <c r="F68" s="318"/>
      <c r="G68" s="318"/>
      <c r="H68" s="318"/>
      <c r="I68" s="318"/>
      <c r="J68" s="318"/>
      <c r="K68" s="318"/>
      <c r="L68" s="318"/>
      <c r="M68" s="318"/>
      <c r="N68" s="318"/>
      <c r="O68" s="318"/>
      <c r="P68" s="318"/>
      <c r="Q68" s="318"/>
      <c r="R68" s="318"/>
    </row>
    <row r="69" spans="2:18" x14ac:dyDescent="0.25">
      <c r="B69" s="640" t="str">
        <f t="shared" si="0"/>
        <v/>
      </c>
      <c r="C69" s="315">
        <v>63</v>
      </c>
      <c r="D69" s="318"/>
      <c r="E69" s="318"/>
      <c r="F69" s="318"/>
      <c r="G69" s="318"/>
      <c r="H69" s="318"/>
      <c r="I69" s="318"/>
      <c r="J69" s="318"/>
      <c r="K69" s="318"/>
      <c r="L69" s="318"/>
      <c r="M69" s="318"/>
      <c r="N69" s="318"/>
      <c r="O69" s="318"/>
      <c r="P69" s="318"/>
      <c r="Q69" s="318"/>
      <c r="R69" s="318"/>
    </row>
    <row r="70" spans="2:18" x14ac:dyDescent="0.25">
      <c r="B70" s="640" t="str">
        <f t="shared" si="0"/>
        <v/>
      </c>
      <c r="C70" s="315">
        <v>64</v>
      </c>
      <c r="D70" s="318"/>
      <c r="E70" s="318"/>
      <c r="F70" s="318"/>
      <c r="G70" s="318"/>
      <c r="H70" s="318"/>
      <c r="I70" s="318"/>
      <c r="J70" s="318"/>
      <c r="K70" s="318"/>
      <c r="L70" s="318"/>
      <c r="M70" s="318"/>
      <c r="N70" s="318"/>
      <c r="O70" s="318"/>
      <c r="P70" s="318"/>
      <c r="Q70" s="318"/>
      <c r="R70" s="318"/>
    </row>
    <row r="71" spans="2:18" x14ac:dyDescent="0.25">
      <c r="B71" s="640" t="str">
        <f t="shared" si="0"/>
        <v/>
      </c>
      <c r="C71" s="315">
        <v>65</v>
      </c>
      <c r="D71" s="318"/>
      <c r="E71" s="318"/>
      <c r="F71" s="318"/>
      <c r="G71" s="318"/>
      <c r="H71" s="318"/>
      <c r="I71" s="318"/>
      <c r="J71" s="318"/>
      <c r="K71" s="318"/>
      <c r="L71" s="318"/>
      <c r="M71" s="318"/>
      <c r="N71" s="318"/>
      <c r="O71" s="318"/>
      <c r="P71" s="318"/>
      <c r="Q71" s="318"/>
      <c r="R71" s="318"/>
    </row>
    <row r="72" spans="2:18" x14ac:dyDescent="0.25">
      <c r="B72" s="640" t="str">
        <f t="shared" ref="B72:B106" si="1">D72&amp;E72</f>
        <v/>
      </c>
      <c r="C72" s="315">
        <v>66</v>
      </c>
      <c r="D72" s="318"/>
      <c r="E72" s="318"/>
      <c r="F72" s="318"/>
      <c r="G72" s="318"/>
      <c r="H72" s="318"/>
      <c r="I72" s="318"/>
      <c r="J72" s="318"/>
      <c r="K72" s="318"/>
      <c r="L72" s="318"/>
      <c r="M72" s="318"/>
      <c r="N72" s="318"/>
      <c r="O72" s="318"/>
      <c r="P72" s="318"/>
      <c r="Q72" s="318"/>
      <c r="R72" s="318"/>
    </row>
    <row r="73" spans="2:18" x14ac:dyDescent="0.25">
      <c r="B73" s="640" t="str">
        <f t="shared" si="1"/>
        <v/>
      </c>
      <c r="C73" s="315">
        <v>67</v>
      </c>
      <c r="D73" s="318"/>
      <c r="E73" s="318"/>
      <c r="F73" s="318"/>
      <c r="G73" s="318"/>
      <c r="H73" s="318"/>
      <c r="I73" s="318"/>
      <c r="J73" s="318"/>
      <c r="K73" s="318"/>
      <c r="L73" s="318"/>
      <c r="M73" s="318"/>
      <c r="N73" s="318"/>
      <c r="O73" s="318"/>
      <c r="P73" s="318"/>
      <c r="Q73" s="318"/>
      <c r="R73" s="318"/>
    </row>
    <row r="74" spans="2:18" x14ac:dyDescent="0.25">
      <c r="B74" s="640" t="str">
        <f t="shared" si="1"/>
        <v/>
      </c>
      <c r="C74" s="315">
        <v>68</v>
      </c>
      <c r="D74" s="318"/>
      <c r="E74" s="318"/>
      <c r="F74" s="318"/>
      <c r="G74" s="318"/>
      <c r="H74" s="318"/>
      <c r="I74" s="318"/>
      <c r="J74" s="318"/>
      <c r="K74" s="318"/>
      <c r="L74" s="318"/>
      <c r="M74" s="318"/>
      <c r="N74" s="318"/>
      <c r="O74" s="318"/>
      <c r="P74" s="318"/>
      <c r="Q74" s="318"/>
      <c r="R74" s="318"/>
    </row>
    <row r="75" spans="2:18" x14ac:dyDescent="0.25">
      <c r="B75" s="640" t="str">
        <f t="shared" si="1"/>
        <v/>
      </c>
      <c r="C75" s="315">
        <v>69</v>
      </c>
      <c r="D75" s="318"/>
      <c r="E75" s="318"/>
      <c r="F75" s="318"/>
      <c r="G75" s="318"/>
      <c r="H75" s="318"/>
      <c r="I75" s="318"/>
      <c r="J75" s="318"/>
      <c r="K75" s="318"/>
      <c r="L75" s="318"/>
      <c r="M75" s="318"/>
      <c r="N75" s="318"/>
      <c r="O75" s="318"/>
      <c r="P75" s="318"/>
      <c r="Q75" s="318"/>
      <c r="R75" s="318"/>
    </row>
    <row r="76" spans="2:18" x14ac:dyDescent="0.25">
      <c r="B76" s="640" t="str">
        <f t="shared" si="1"/>
        <v/>
      </c>
      <c r="C76" s="315">
        <v>70</v>
      </c>
      <c r="D76" s="318"/>
      <c r="E76" s="318"/>
      <c r="F76" s="318"/>
      <c r="G76" s="318"/>
      <c r="H76" s="318"/>
      <c r="I76" s="318"/>
      <c r="J76" s="318"/>
      <c r="K76" s="318"/>
      <c r="L76" s="318"/>
      <c r="M76" s="318"/>
      <c r="N76" s="318"/>
      <c r="O76" s="318"/>
      <c r="P76" s="318"/>
      <c r="Q76" s="318"/>
      <c r="R76" s="318"/>
    </row>
    <row r="77" spans="2:18" x14ac:dyDescent="0.25">
      <c r="B77" s="640" t="str">
        <f t="shared" si="1"/>
        <v/>
      </c>
      <c r="C77" s="315">
        <v>71</v>
      </c>
      <c r="D77" s="318"/>
      <c r="E77" s="318"/>
      <c r="F77" s="318"/>
      <c r="G77" s="318"/>
      <c r="H77" s="318"/>
      <c r="I77" s="318"/>
      <c r="J77" s="318"/>
      <c r="K77" s="318"/>
      <c r="L77" s="318"/>
      <c r="M77" s="318"/>
      <c r="N77" s="318"/>
      <c r="O77" s="318"/>
      <c r="P77" s="318"/>
      <c r="Q77" s="318"/>
      <c r="R77" s="318"/>
    </row>
    <row r="78" spans="2:18" x14ac:dyDescent="0.25">
      <c r="B78" s="640" t="str">
        <f t="shared" si="1"/>
        <v/>
      </c>
      <c r="C78" s="315">
        <v>72</v>
      </c>
      <c r="D78" s="318"/>
      <c r="E78" s="318"/>
      <c r="F78" s="318"/>
      <c r="G78" s="318"/>
      <c r="H78" s="318"/>
      <c r="I78" s="318"/>
      <c r="J78" s="318"/>
      <c r="K78" s="318"/>
      <c r="L78" s="318"/>
      <c r="M78" s="318"/>
      <c r="N78" s="318"/>
      <c r="O78" s="318"/>
      <c r="P78" s="318"/>
      <c r="Q78" s="318"/>
      <c r="R78" s="318"/>
    </row>
    <row r="79" spans="2:18" x14ac:dyDescent="0.25">
      <c r="B79" s="640" t="str">
        <f t="shared" si="1"/>
        <v/>
      </c>
      <c r="C79" s="315">
        <v>73</v>
      </c>
      <c r="D79" s="318"/>
      <c r="E79" s="318"/>
      <c r="F79" s="318"/>
      <c r="G79" s="318"/>
      <c r="H79" s="318"/>
      <c r="I79" s="318"/>
      <c r="J79" s="318"/>
      <c r="K79" s="318"/>
      <c r="L79" s="318"/>
      <c r="M79" s="318"/>
      <c r="N79" s="318"/>
      <c r="O79" s="318"/>
      <c r="P79" s="318"/>
      <c r="Q79" s="318"/>
      <c r="R79" s="318"/>
    </row>
    <row r="80" spans="2:18" x14ac:dyDescent="0.25">
      <c r="B80" s="640" t="str">
        <f t="shared" si="1"/>
        <v/>
      </c>
      <c r="C80" s="315">
        <v>74</v>
      </c>
      <c r="D80" s="318"/>
      <c r="E80" s="318"/>
      <c r="F80" s="318"/>
      <c r="G80" s="318"/>
      <c r="H80" s="318"/>
      <c r="I80" s="318"/>
      <c r="J80" s="318"/>
      <c r="K80" s="318"/>
      <c r="L80" s="318"/>
      <c r="M80" s="318"/>
      <c r="N80" s="318"/>
      <c r="O80" s="318"/>
      <c r="P80" s="318"/>
      <c r="Q80" s="318"/>
      <c r="R80" s="318"/>
    </row>
    <row r="81" spans="2:18" x14ac:dyDescent="0.25">
      <c r="B81" s="640" t="str">
        <f t="shared" si="1"/>
        <v/>
      </c>
      <c r="C81" s="315">
        <v>75</v>
      </c>
      <c r="D81" s="318"/>
      <c r="E81" s="318"/>
      <c r="F81" s="318"/>
      <c r="G81" s="318"/>
      <c r="H81" s="318"/>
      <c r="I81" s="318"/>
      <c r="J81" s="318"/>
      <c r="K81" s="318"/>
      <c r="L81" s="318"/>
      <c r="M81" s="318"/>
      <c r="N81" s="318"/>
      <c r="O81" s="318"/>
      <c r="P81" s="318"/>
      <c r="Q81" s="318"/>
      <c r="R81" s="318"/>
    </row>
    <row r="82" spans="2:18" x14ac:dyDescent="0.25">
      <c r="B82" s="640" t="str">
        <f t="shared" si="1"/>
        <v/>
      </c>
      <c r="C82" s="315">
        <v>76</v>
      </c>
      <c r="D82" s="318"/>
      <c r="E82" s="318"/>
      <c r="F82" s="318"/>
      <c r="G82" s="318"/>
      <c r="H82" s="318"/>
      <c r="I82" s="318"/>
      <c r="J82" s="318"/>
      <c r="K82" s="318"/>
      <c r="L82" s="318"/>
      <c r="M82" s="318"/>
      <c r="N82" s="318"/>
      <c r="O82" s="318"/>
      <c r="P82" s="318"/>
      <c r="Q82" s="318"/>
      <c r="R82" s="318"/>
    </row>
    <row r="83" spans="2:18" x14ac:dyDescent="0.25">
      <c r="B83" s="640" t="str">
        <f t="shared" si="1"/>
        <v/>
      </c>
      <c r="C83" s="315">
        <v>77</v>
      </c>
      <c r="D83" s="318"/>
      <c r="E83" s="318"/>
      <c r="F83" s="318"/>
      <c r="G83" s="318"/>
      <c r="H83" s="318"/>
      <c r="I83" s="318"/>
      <c r="J83" s="318"/>
      <c r="K83" s="318"/>
      <c r="L83" s="318"/>
      <c r="M83" s="318"/>
      <c r="N83" s="318"/>
      <c r="O83" s="318"/>
      <c r="P83" s="318"/>
      <c r="Q83" s="318"/>
      <c r="R83" s="318"/>
    </row>
    <row r="84" spans="2:18" x14ac:dyDescent="0.25">
      <c r="B84" s="640" t="str">
        <f t="shared" si="1"/>
        <v/>
      </c>
      <c r="C84" s="315">
        <v>78</v>
      </c>
      <c r="D84" s="318"/>
      <c r="E84" s="318"/>
      <c r="F84" s="318"/>
      <c r="G84" s="318"/>
      <c r="H84" s="318"/>
      <c r="I84" s="318"/>
      <c r="J84" s="318"/>
      <c r="K84" s="318"/>
      <c r="L84" s="318"/>
      <c r="M84" s="318"/>
      <c r="N84" s="318"/>
      <c r="O84" s="318"/>
      <c r="P84" s="318"/>
      <c r="Q84" s="318"/>
      <c r="R84" s="318"/>
    </row>
    <row r="85" spans="2:18" x14ac:dyDescent="0.25">
      <c r="B85" s="640" t="str">
        <f t="shared" si="1"/>
        <v/>
      </c>
      <c r="C85" s="315">
        <v>79</v>
      </c>
      <c r="D85" s="318"/>
      <c r="E85" s="318"/>
      <c r="F85" s="318"/>
      <c r="G85" s="318"/>
      <c r="H85" s="318"/>
      <c r="I85" s="318"/>
      <c r="J85" s="318"/>
      <c r="K85" s="318"/>
      <c r="L85" s="318"/>
      <c r="M85" s="318"/>
      <c r="N85" s="318"/>
      <c r="O85" s="318"/>
      <c r="P85" s="318"/>
      <c r="Q85" s="318"/>
      <c r="R85" s="318"/>
    </row>
    <row r="86" spans="2:18" x14ac:dyDescent="0.25">
      <c r="B86" s="640" t="str">
        <f t="shared" si="1"/>
        <v/>
      </c>
      <c r="C86" s="315">
        <v>80</v>
      </c>
      <c r="D86" s="318"/>
      <c r="E86" s="318"/>
      <c r="F86" s="318"/>
      <c r="G86" s="318"/>
      <c r="H86" s="318"/>
      <c r="I86" s="318"/>
      <c r="J86" s="318"/>
      <c r="K86" s="318"/>
      <c r="L86" s="318"/>
      <c r="M86" s="318"/>
      <c r="N86" s="318"/>
      <c r="O86" s="318"/>
      <c r="P86" s="318"/>
      <c r="Q86" s="318"/>
      <c r="R86" s="318"/>
    </row>
    <row r="87" spans="2:18" x14ac:dyDescent="0.25">
      <c r="B87" s="640" t="str">
        <f t="shared" si="1"/>
        <v/>
      </c>
      <c r="C87" s="315">
        <v>81</v>
      </c>
      <c r="D87" s="318"/>
      <c r="E87" s="318"/>
      <c r="F87" s="318"/>
      <c r="G87" s="318"/>
      <c r="H87" s="318"/>
      <c r="I87" s="318"/>
      <c r="J87" s="318"/>
      <c r="K87" s="318"/>
      <c r="L87" s="318"/>
      <c r="M87" s="318"/>
      <c r="N87" s="318"/>
      <c r="O87" s="318"/>
      <c r="P87" s="318"/>
      <c r="Q87" s="318"/>
      <c r="R87" s="318"/>
    </row>
    <row r="88" spans="2:18" x14ac:dyDescent="0.25">
      <c r="B88" s="640" t="str">
        <f t="shared" si="1"/>
        <v/>
      </c>
      <c r="C88" s="315">
        <v>82</v>
      </c>
      <c r="D88" s="318"/>
      <c r="E88" s="318"/>
      <c r="F88" s="318"/>
      <c r="G88" s="318"/>
      <c r="H88" s="318"/>
      <c r="I88" s="318"/>
      <c r="J88" s="318"/>
      <c r="K88" s="318"/>
      <c r="L88" s="318"/>
      <c r="M88" s="318"/>
      <c r="N88" s="318"/>
      <c r="O88" s="318"/>
      <c r="P88" s="318"/>
      <c r="Q88" s="318"/>
      <c r="R88" s="318"/>
    </row>
    <row r="89" spans="2:18" x14ac:dyDescent="0.25">
      <c r="B89" s="640" t="str">
        <f t="shared" si="1"/>
        <v/>
      </c>
      <c r="C89" s="315">
        <v>83</v>
      </c>
      <c r="D89" s="318"/>
      <c r="E89" s="318"/>
      <c r="F89" s="318"/>
      <c r="G89" s="318"/>
      <c r="H89" s="318"/>
      <c r="I89" s="318"/>
      <c r="J89" s="318"/>
      <c r="K89" s="318"/>
      <c r="L89" s="318"/>
      <c r="M89" s="318"/>
      <c r="N89" s="318"/>
      <c r="O89" s="318"/>
      <c r="P89" s="318"/>
      <c r="Q89" s="318"/>
      <c r="R89" s="318"/>
    </row>
    <row r="90" spans="2:18" x14ac:dyDescent="0.25">
      <c r="B90" s="640" t="str">
        <f t="shared" si="1"/>
        <v/>
      </c>
      <c r="C90" s="315">
        <v>84</v>
      </c>
      <c r="D90" s="318"/>
      <c r="E90" s="318"/>
      <c r="F90" s="318"/>
      <c r="G90" s="318"/>
      <c r="H90" s="318"/>
      <c r="I90" s="318"/>
      <c r="J90" s="318"/>
      <c r="K90" s="318"/>
      <c r="L90" s="318"/>
      <c r="M90" s="318"/>
      <c r="N90" s="318"/>
      <c r="O90" s="318"/>
      <c r="P90" s="318"/>
      <c r="Q90" s="318"/>
      <c r="R90" s="318"/>
    </row>
    <row r="91" spans="2:18" x14ac:dyDescent="0.25">
      <c r="B91" s="640" t="str">
        <f t="shared" si="1"/>
        <v/>
      </c>
      <c r="C91" s="315">
        <v>85</v>
      </c>
      <c r="D91" s="318"/>
      <c r="E91" s="318"/>
      <c r="F91" s="318"/>
      <c r="G91" s="318"/>
      <c r="H91" s="318"/>
      <c r="I91" s="318"/>
      <c r="J91" s="318"/>
      <c r="K91" s="318"/>
      <c r="L91" s="318"/>
      <c r="M91" s="318"/>
      <c r="N91" s="318"/>
      <c r="O91" s="318"/>
      <c r="P91" s="318"/>
      <c r="Q91" s="318"/>
      <c r="R91" s="318"/>
    </row>
    <row r="92" spans="2:18" x14ac:dyDescent="0.25">
      <c r="B92" s="640" t="str">
        <f t="shared" si="1"/>
        <v/>
      </c>
      <c r="C92" s="315">
        <v>86</v>
      </c>
      <c r="D92" s="318"/>
      <c r="E92" s="318"/>
      <c r="F92" s="318"/>
      <c r="G92" s="318"/>
      <c r="H92" s="318"/>
      <c r="I92" s="318"/>
      <c r="J92" s="318"/>
      <c r="K92" s="318"/>
      <c r="L92" s="318"/>
      <c r="M92" s="318"/>
      <c r="N92" s="318"/>
      <c r="O92" s="318"/>
      <c r="P92" s="318"/>
      <c r="Q92" s="318"/>
      <c r="R92" s="318"/>
    </row>
    <row r="93" spans="2:18" x14ac:dyDescent="0.25">
      <c r="B93" s="640" t="str">
        <f t="shared" si="1"/>
        <v/>
      </c>
      <c r="C93" s="315">
        <v>87</v>
      </c>
      <c r="D93" s="318"/>
      <c r="E93" s="318"/>
      <c r="F93" s="318"/>
      <c r="G93" s="318"/>
      <c r="H93" s="318"/>
      <c r="I93" s="318"/>
      <c r="J93" s="318"/>
      <c r="K93" s="318"/>
      <c r="L93" s="318"/>
      <c r="M93" s="318"/>
      <c r="N93" s="318"/>
      <c r="O93" s="318"/>
      <c r="P93" s="318"/>
      <c r="Q93" s="318"/>
      <c r="R93" s="318"/>
    </row>
    <row r="94" spans="2:18" x14ac:dyDescent="0.25">
      <c r="B94" s="640" t="str">
        <f t="shared" si="1"/>
        <v/>
      </c>
      <c r="C94" s="315">
        <v>88</v>
      </c>
      <c r="D94" s="318"/>
      <c r="E94" s="318"/>
      <c r="F94" s="318"/>
      <c r="G94" s="318"/>
      <c r="H94" s="318"/>
      <c r="I94" s="318"/>
      <c r="J94" s="318"/>
      <c r="K94" s="318"/>
      <c r="L94" s="318"/>
      <c r="M94" s="318"/>
      <c r="N94" s="318"/>
      <c r="O94" s="318"/>
      <c r="P94" s="318"/>
      <c r="Q94" s="318"/>
      <c r="R94" s="318"/>
    </row>
    <row r="95" spans="2:18" x14ac:dyDescent="0.25">
      <c r="B95" s="640" t="str">
        <f t="shared" si="1"/>
        <v/>
      </c>
      <c r="C95" s="315">
        <v>89</v>
      </c>
      <c r="D95" s="318"/>
      <c r="E95" s="318"/>
      <c r="F95" s="318"/>
      <c r="G95" s="318"/>
      <c r="H95" s="318"/>
      <c r="I95" s="318"/>
      <c r="J95" s="318"/>
      <c r="K95" s="318"/>
      <c r="L95" s="318"/>
      <c r="M95" s="318"/>
      <c r="N95" s="318"/>
      <c r="O95" s="318"/>
      <c r="P95" s="318"/>
      <c r="Q95" s="318"/>
      <c r="R95" s="318"/>
    </row>
    <row r="96" spans="2:18" x14ac:dyDescent="0.25">
      <c r="B96" s="640" t="str">
        <f t="shared" si="1"/>
        <v/>
      </c>
      <c r="C96" s="315">
        <v>90</v>
      </c>
      <c r="D96" s="318"/>
      <c r="E96" s="318"/>
      <c r="F96" s="318"/>
      <c r="G96" s="318"/>
      <c r="H96" s="318"/>
      <c r="I96" s="318"/>
      <c r="J96" s="318"/>
      <c r="K96" s="318"/>
      <c r="L96" s="318"/>
      <c r="M96" s="318"/>
      <c r="N96" s="318"/>
      <c r="O96" s="318"/>
      <c r="P96" s="318"/>
      <c r="Q96" s="318"/>
      <c r="R96" s="318"/>
    </row>
    <row r="97" spans="2:18" x14ac:dyDescent="0.25">
      <c r="B97" s="640" t="str">
        <f t="shared" si="1"/>
        <v/>
      </c>
      <c r="C97" s="315">
        <v>91</v>
      </c>
      <c r="D97" s="318"/>
      <c r="E97" s="318"/>
      <c r="F97" s="318"/>
      <c r="G97" s="318"/>
      <c r="H97" s="318"/>
      <c r="I97" s="318"/>
      <c r="J97" s="318"/>
      <c r="K97" s="318"/>
      <c r="L97" s="318"/>
      <c r="M97" s="318"/>
      <c r="N97" s="318"/>
      <c r="O97" s="318"/>
      <c r="P97" s="318"/>
      <c r="Q97" s="318"/>
      <c r="R97" s="318"/>
    </row>
    <row r="98" spans="2:18" x14ac:dyDescent="0.25">
      <c r="B98" s="640" t="str">
        <f t="shared" si="1"/>
        <v/>
      </c>
      <c r="C98" s="315">
        <v>92</v>
      </c>
      <c r="D98" s="318"/>
      <c r="E98" s="318"/>
      <c r="F98" s="318"/>
      <c r="G98" s="318"/>
      <c r="H98" s="318"/>
      <c r="I98" s="318"/>
      <c r="J98" s="318"/>
      <c r="K98" s="318"/>
      <c r="L98" s="318"/>
      <c r="M98" s="318"/>
      <c r="N98" s="318"/>
      <c r="O98" s="318"/>
      <c r="P98" s="318"/>
      <c r="Q98" s="318"/>
      <c r="R98" s="318"/>
    </row>
    <row r="99" spans="2:18" x14ac:dyDescent="0.25">
      <c r="B99" s="640" t="str">
        <f t="shared" si="1"/>
        <v/>
      </c>
      <c r="C99" s="315">
        <v>93</v>
      </c>
      <c r="D99" s="318"/>
      <c r="E99" s="318"/>
      <c r="F99" s="318"/>
      <c r="G99" s="318"/>
      <c r="H99" s="318"/>
      <c r="I99" s="318"/>
      <c r="J99" s="318"/>
      <c r="K99" s="318"/>
      <c r="L99" s="318"/>
      <c r="M99" s="318"/>
      <c r="N99" s="318"/>
      <c r="O99" s="318"/>
      <c r="P99" s="318"/>
      <c r="Q99" s="318"/>
      <c r="R99" s="318"/>
    </row>
    <row r="100" spans="2:18" x14ac:dyDescent="0.25">
      <c r="B100" s="640" t="str">
        <f t="shared" si="1"/>
        <v/>
      </c>
      <c r="C100" s="315">
        <v>94</v>
      </c>
      <c r="D100" s="318"/>
      <c r="E100" s="318"/>
      <c r="F100" s="318"/>
      <c r="G100" s="318"/>
      <c r="H100" s="318"/>
      <c r="I100" s="318"/>
      <c r="J100" s="318"/>
      <c r="K100" s="318"/>
      <c r="L100" s="318"/>
      <c r="M100" s="318"/>
      <c r="N100" s="318"/>
      <c r="O100" s="318"/>
      <c r="P100" s="318"/>
      <c r="Q100" s="318"/>
      <c r="R100" s="318"/>
    </row>
    <row r="101" spans="2:18" x14ac:dyDescent="0.25">
      <c r="B101" s="640" t="str">
        <f t="shared" si="1"/>
        <v/>
      </c>
      <c r="C101" s="315">
        <v>95</v>
      </c>
      <c r="D101" s="318"/>
      <c r="E101" s="318"/>
      <c r="F101" s="318"/>
      <c r="G101" s="318"/>
      <c r="H101" s="318"/>
      <c r="I101" s="318"/>
      <c r="J101" s="318"/>
      <c r="K101" s="318"/>
      <c r="L101" s="318"/>
      <c r="M101" s="318"/>
      <c r="N101" s="318"/>
      <c r="O101" s="318"/>
      <c r="P101" s="318"/>
      <c r="Q101" s="318"/>
      <c r="R101" s="318"/>
    </row>
    <row r="102" spans="2:18" x14ac:dyDescent="0.25">
      <c r="B102" s="640" t="str">
        <f t="shared" si="1"/>
        <v/>
      </c>
      <c r="C102" s="315">
        <v>96</v>
      </c>
      <c r="D102" s="318"/>
      <c r="E102" s="318"/>
      <c r="F102" s="318"/>
      <c r="G102" s="318"/>
      <c r="H102" s="318"/>
      <c r="I102" s="318"/>
      <c r="J102" s="318"/>
      <c r="K102" s="318"/>
      <c r="L102" s="318"/>
      <c r="M102" s="318"/>
      <c r="N102" s="318"/>
      <c r="O102" s="318"/>
      <c r="P102" s="318"/>
      <c r="Q102" s="318"/>
      <c r="R102" s="318"/>
    </row>
    <row r="103" spans="2:18" x14ac:dyDescent="0.25">
      <c r="B103" s="640" t="str">
        <f t="shared" si="1"/>
        <v/>
      </c>
      <c r="C103" s="315">
        <v>97</v>
      </c>
      <c r="D103" s="318"/>
      <c r="E103" s="318"/>
      <c r="F103" s="318"/>
      <c r="G103" s="318"/>
      <c r="H103" s="318"/>
      <c r="I103" s="318"/>
      <c r="J103" s="318"/>
      <c r="K103" s="318"/>
      <c r="L103" s="318"/>
      <c r="M103" s="318"/>
      <c r="N103" s="318"/>
      <c r="O103" s="318"/>
      <c r="P103" s="318"/>
      <c r="Q103" s="318"/>
      <c r="R103" s="318"/>
    </row>
    <row r="104" spans="2:18" x14ac:dyDescent="0.25">
      <c r="B104" s="640" t="str">
        <f t="shared" si="1"/>
        <v/>
      </c>
      <c r="C104" s="315">
        <v>98</v>
      </c>
      <c r="D104" s="318"/>
      <c r="E104" s="318"/>
      <c r="F104" s="318"/>
      <c r="G104" s="318"/>
      <c r="H104" s="318"/>
      <c r="I104" s="318"/>
      <c r="J104" s="318"/>
      <c r="K104" s="318"/>
      <c r="L104" s="318"/>
      <c r="M104" s="318"/>
      <c r="N104" s="318"/>
      <c r="O104" s="318"/>
      <c r="P104" s="318"/>
      <c r="Q104" s="318"/>
      <c r="R104" s="318"/>
    </row>
    <row r="105" spans="2:18" x14ac:dyDescent="0.25">
      <c r="B105" s="640" t="str">
        <f t="shared" si="1"/>
        <v/>
      </c>
      <c r="C105" s="315">
        <v>99</v>
      </c>
      <c r="D105" s="318"/>
      <c r="E105" s="318"/>
      <c r="F105" s="318"/>
      <c r="G105" s="318"/>
      <c r="H105" s="318"/>
      <c r="I105" s="318"/>
      <c r="J105" s="318"/>
      <c r="K105" s="318"/>
      <c r="L105" s="318"/>
      <c r="M105" s="318"/>
      <c r="N105" s="318"/>
      <c r="O105" s="318"/>
      <c r="P105" s="318"/>
      <c r="Q105" s="318"/>
      <c r="R105" s="318"/>
    </row>
    <row r="106" spans="2:18" x14ac:dyDescent="0.25">
      <c r="B106" s="642" t="str">
        <f t="shared" si="1"/>
        <v/>
      </c>
      <c r="C106" s="316">
        <v>100</v>
      </c>
      <c r="D106" s="319"/>
      <c r="E106" s="319"/>
      <c r="F106" s="319"/>
      <c r="G106" s="319"/>
      <c r="H106" s="319"/>
      <c r="I106" s="319"/>
      <c r="J106" s="319"/>
      <c r="K106" s="319"/>
      <c r="L106" s="319"/>
      <c r="M106" s="319"/>
      <c r="N106" s="319"/>
      <c r="O106" s="319"/>
      <c r="P106" s="319"/>
      <c r="Q106" s="319"/>
      <c r="R106" s="319"/>
    </row>
  </sheetData>
  <mergeCells count="2">
    <mergeCell ref="C5:C6"/>
    <mergeCell ref="B5:B6"/>
  </mergeCells>
  <phoneticPr fontId="2"/>
  <dataValidations count="2">
    <dataValidation type="list" allowBlank="1" showInputMessage="1" showErrorMessage="1" sqref="D7:D106" xr:uid="{257AFF58-A6FF-4129-9BED-D1D61850E50D}">
      <formula1>"滞在,通行"</formula1>
    </dataValidation>
    <dataValidation type="list" allowBlank="1" showInputMessage="1" showErrorMessage="1" sqref="E7:E106" xr:uid="{DF44A630-3651-4BE2-8F71-A1B791306826}">
      <formula1>"1人,家族,グループ,団体"</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64"/>
  <sheetViews>
    <sheetView view="pageBreakPreview" zoomScale="40" zoomScaleNormal="85" zoomScaleSheetLayoutView="40" workbookViewId="0"/>
  </sheetViews>
  <sheetFormatPr defaultColWidth="8.875" defaultRowHeight="15.75" x14ac:dyDescent="0.15"/>
  <cols>
    <col min="1" max="3" width="2.875" style="21" customWidth="1"/>
    <col min="4" max="4" width="29.375" style="21" customWidth="1"/>
    <col min="5" max="16" width="11.75" style="21" customWidth="1"/>
    <col min="17" max="17" width="17.5" style="21" customWidth="1"/>
    <col min="18" max="18" width="8.5" style="21" customWidth="1"/>
    <col min="19" max="20" width="5.125" style="21" customWidth="1"/>
    <col min="21" max="21" width="9" style="21" customWidth="1"/>
    <col min="22" max="22" width="9.5" style="21" customWidth="1"/>
    <col min="23" max="23" width="16.25" style="21" customWidth="1"/>
    <col min="24" max="24" width="20.875" style="21" customWidth="1"/>
    <col min="25" max="25" width="15" style="21" customWidth="1"/>
    <col min="26" max="26" width="22.25" style="21" customWidth="1"/>
    <col min="27" max="27" width="14.75" style="21" customWidth="1"/>
    <col min="28" max="28" width="12.125" style="21" customWidth="1"/>
    <col min="29" max="29" width="12.25" style="21" customWidth="1"/>
    <col min="30" max="30" width="12.375" style="21" customWidth="1"/>
    <col min="31" max="31" width="9" style="21" bestFit="1" customWidth="1"/>
    <col min="32" max="32" width="3.625" style="21" customWidth="1"/>
    <col min="33" max="33" width="2.125" style="21" customWidth="1"/>
    <col min="34" max="34" width="7.125" style="21" customWidth="1"/>
    <col min="35" max="65" width="8.875" style="21"/>
    <col min="66" max="66" width="3" style="21" customWidth="1"/>
    <col min="67" max="16384" width="8.875" style="21"/>
  </cols>
  <sheetData>
    <row r="1" spans="1:66" ht="45" customHeight="1" x14ac:dyDescent="0.15">
      <c r="A1" s="16"/>
      <c r="B1" s="16"/>
      <c r="C1" s="16"/>
      <c r="D1" s="572" t="s">
        <v>494</v>
      </c>
      <c r="E1" s="8"/>
      <c r="F1" s="7"/>
      <c r="G1" s="7"/>
      <c r="H1" s="8"/>
      <c r="I1" s="8"/>
      <c r="J1" s="8"/>
      <c r="K1" s="8"/>
      <c r="L1" s="8"/>
      <c r="M1" s="8"/>
      <c r="N1" s="8"/>
      <c r="O1" s="8"/>
      <c r="P1" s="8"/>
      <c r="Q1" s="8"/>
      <c r="R1" s="8"/>
      <c r="S1" s="8"/>
      <c r="T1" s="8"/>
      <c r="U1" s="8"/>
      <c r="V1" s="8"/>
      <c r="W1" s="8"/>
      <c r="X1" s="8"/>
      <c r="Y1" s="8"/>
      <c r="Z1" s="8"/>
      <c r="AA1" s="8"/>
      <c r="AB1" s="8"/>
      <c r="AC1" s="8"/>
      <c r="AD1" s="8"/>
      <c r="AE1" s="8"/>
      <c r="AF1" s="8"/>
      <c r="AG1" s="8"/>
      <c r="AH1" s="8"/>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4" spans="1:66" x14ac:dyDescent="0.15">
      <c r="BI4" s="54"/>
      <c r="BJ4" s="54"/>
    </row>
    <row r="5" spans="1:66" ht="71.25" customHeight="1" x14ac:dyDescent="0.15">
      <c r="C5" s="785" t="s">
        <v>524</v>
      </c>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BI5" s="54"/>
      <c r="BJ5" s="54"/>
    </row>
    <row r="6" spans="1:66" ht="36.75" customHeight="1" x14ac:dyDescent="0.15">
      <c r="C6" s="788" t="s">
        <v>38</v>
      </c>
      <c r="D6" s="788"/>
      <c r="E6" s="788"/>
      <c r="F6" s="788"/>
      <c r="BI6" s="54"/>
      <c r="BJ6" s="54"/>
    </row>
    <row r="7" spans="1:66" ht="21" x14ac:dyDescent="0.15">
      <c r="B7" s="57"/>
      <c r="C7" s="789"/>
      <c r="D7" s="789"/>
      <c r="E7" s="789"/>
      <c r="F7" s="789"/>
      <c r="G7" s="57"/>
      <c r="H7" s="57"/>
      <c r="I7" s="57"/>
      <c r="J7" s="57"/>
      <c r="K7" s="57"/>
      <c r="L7" s="57"/>
      <c r="M7" s="57"/>
      <c r="N7" s="57"/>
      <c r="O7" s="57"/>
      <c r="P7" s="57"/>
      <c r="Q7" s="57"/>
      <c r="R7" s="57"/>
      <c r="S7" s="328"/>
      <c r="T7" s="328"/>
      <c r="U7" s="57"/>
      <c r="V7" s="57"/>
      <c r="W7" s="57"/>
      <c r="X7" s="786"/>
      <c r="Y7" s="786"/>
      <c r="Z7" s="786"/>
      <c r="AA7" s="786"/>
      <c r="AB7" s="786"/>
      <c r="AC7" s="22"/>
      <c r="AD7" s="22"/>
      <c r="AE7" s="22"/>
      <c r="AF7" s="22"/>
      <c r="AG7" s="22"/>
      <c r="AH7" s="22"/>
      <c r="BI7" s="54"/>
      <c r="BJ7" s="54"/>
    </row>
    <row r="8" spans="1:66" ht="5.25" customHeight="1" x14ac:dyDescent="0.15">
      <c r="B8" s="57"/>
      <c r="C8" s="403"/>
      <c r="D8" s="404"/>
      <c r="E8" s="404"/>
      <c r="F8" s="404"/>
      <c r="G8" s="405"/>
      <c r="H8" s="405"/>
      <c r="I8" s="405"/>
      <c r="J8" s="405"/>
      <c r="K8" s="405"/>
      <c r="L8" s="405"/>
      <c r="M8" s="405"/>
      <c r="N8" s="405"/>
      <c r="O8" s="405"/>
      <c r="P8" s="405"/>
      <c r="Q8" s="405"/>
      <c r="R8" s="405"/>
      <c r="S8" s="405"/>
      <c r="T8" s="406"/>
      <c r="U8" s="57"/>
      <c r="V8" s="326"/>
      <c r="W8" s="96"/>
      <c r="X8" s="96"/>
      <c r="Y8" s="96"/>
      <c r="Z8" s="96"/>
      <c r="AA8" s="96"/>
      <c r="AB8" s="349"/>
      <c r="AC8" s="349"/>
      <c r="AD8" s="349"/>
      <c r="AE8" s="327"/>
      <c r="AF8" s="57"/>
      <c r="AG8" s="57"/>
      <c r="BH8" s="54"/>
      <c r="BI8" s="54"/>
    </row>
    <row r="9" spans="1:66" ht="37.5" customHeight="1" x14ac:dyDescent="0.15">
      <c r="B9" s="57"/>
      <c r="C9" s="790" t="s">
        <v>327</v>
      </c>
      <c r="D9" s="791"/>
      <c r="E9" s="792" t="str">
        <f>入力①!D10</f>
        <v>○○ストリート</v>
      </c>
      <c r="F9" s="792"/>
      <c r="G9" s="792"/>
      <c r="H9" s="792"/>
      <c r="I9" s="792"/>
      <c r="J9" s="407" t="s">
        <v>332</v>
      </c>
      <c r="K9" s="407"/>
      <c r="L9" s="408"/>
      <c r="M9" s="408"/>
      <c r="N9" s="407" t="s">
        <v>341</v>
      </c>
      <c r="O9" s="407"/>
      <c r="P9" s="407"/>
      <c r="Q9" s="407"/>
      <c r="R9" s="407"/>
      <c r="S9" s="407"/>
      <c r="T9" s="409"/>
      <c r="U9" s="65"/>
      <c r="V9" s="568" t="s">
        <v>14</v>
      </c>
      <c r="W9" s="569"/>
      <c r="X9" s="787">
        <f>入力①!D7</f>
        <v>44881</v>
      </c>
      <c r="Y9" s="787"/>
      <c r="Z9" s="787"/>
      <c r="AA9" s="571"/>
      <c r="AB9" s="430"/>
      <c r="AC9" s="430"/>
      <c r="AD9" s="430"/>
      <c r="AE9" s="427"/>
    </row>
    <row r="10" spans="1:66" ht="37.5" customHeight="1" x14ac:dyDescent="0.15">
      <c r="B10" s="57"/>
      <c r="C10" s="790"/>
      <c r="D10" s="791"/>
      <c r="E10" s="792"/>
      <c r="F10" s="792"/>
      <c r="G10" s="792"/>
      <c r="H10" s="792"/>
      <c r="I10" s="792"/>
      <c r="J10" s="407" t="s">
        <v>333</v>
      </c>
      <c r="K10" s="410"/>
      <c r="L10" s="408">
        <f>IF(入力①!D20="","",入力①!D20)</f>
        <v>300</v>
      </c>
      <c r="M10" s="411" t="s">
        <v>335</v>
      </c>
      <c r="N10" s="407" t="s">
        <v>333</v>
      </c>
      <c r="O10" s="410"/>
      <c r="P10" s="408"/>
      <c r="Q10" s="410">
        <f>IF(入力①!D23="","",入力①!D23)</f>
        <v>300</v>
      </c>
      <c r="R10" s="411" t="s">
        <v>339</v>
      </c>
      <c r="S10" s="408"/>
      <c r="T10" s="412"/>
      <c r="U10" s="65"/>
      <c r="V10" s="568"/>
      <c r="W10" s="569"/>
      <c r="X10" s="571" t="str">
        <f>入力①!D8</f>
        <v>水曜日</v>
      </c>
      <c r="Y10" s="408" t="str">
        <f>IF(入力①!D9="","",入力①!D9)</f>
        <v>祝日</v>
      </c>
      <c r="Z10" s="428"/>
      <c r="AA10" s="428"/>
      <c r="AB10" s="429"/>
      <c r="AC10" s="428"/>
      <c r="AD10" s="430"/>
      <c r="AE10" s="431"/>
    </row>
    <row r="11" spans="1:66" ht="37.5" customHeight="1" x14ac:dyDescent="0.15">
      <c r="B11" s="57"/>
      <c r="C11" s="790" t="s">
        <v>328</v>
      </c>
      <c r="D11" s="791"/>
      <c r="E11" s="792" t="str">
        <f>入力①!D11</f>
        <v>東京都</v>
      </c>
      <c r="F11" s="792"/>
      <c r="G11" s="792"/>
      <c r="H11" s="792"/>
      <c r="I11" s="792"/>
      <c r="J11" s="407" t="s">
        <v>334</v>
      </c>
      <c r="K11" s="410"/>
      <c r="L11" s="408">
        <f>IF(入力①!D21="","",入力①!D21)</f>
        <v>300</v>
      </c>
      <c r="M11" s="411" t="s">
        <v>335</v>
      </c>
      <c r="N11" s="407" t="s">
        <v>336</v>
      </c>
      <c r="O11" s="410"/>
      <c r="P11" s="408"/>
      <c r="Q11" s="410">
        <f>IF(入力①!D24="","",入力①!D24)</f>
        <v>300</v>
      </c>
      <c r="R11" s="411" t="s">
        <v>339</v>
      </c>
      <c r="S11" s="408"/>
      <c r="T11" s="412"/>
      <c r="U11" s="65"/>
      <c r="V11" s="568"/>
      <c r="W11" s="569"/>
      <c r="X11" s="432">
        <f>入力①!D13</f>
        <v>0.5</v>
      </c>
      <c r="Y11" s="433" t="s">
        <v>475</v>
      </c>
      <c r="Z11" s="432">
        <f>入力①!D14</f>
        <v>0.625</v>
      </c>
      <c r="AA11" s="432"/>
      <c r="AB11" s="429"/>
      <c r="AC11" s="588"/>
      <c r="AD11" s="430"/>
      <c r="AE11" s="431"/>
    </row>
    <row r="12" spans="1:66" ht="37.5" customHeight="1" x14ac:dyDescent="0.15">
      <c r="B12" s="57"/>
      <c r="C12" s="790"/>
      <c r="D12" s="791"/>
      <c r="E12" s="792"/>
      <c r="F12" s="792"/>
      <c r="G12" s="792"/>
      <c r="H12" s="792"/>
      <c r="I12" s="792"/>
      <c r="J12" s="413"/>
      <c r="K12" s="407"/>
      <c r="L12" s="408"/>
      <c r="M12" s="411"/>
      <c r="N12" s="407" t="s">
        <v>337</v>
      </c>
      <c r="O12" s="410"/>
      <c r="P12" s="408"/>
      <c r="Q12" s="410">
        <f>IF(入力①!D25="","",入力①!D25)</f>
        <v>300</v>
      </c>
      <c r="R12" s="411" t="s">
        <v>339</v>
      </c>
      <c r="S12" s="408"/>
      <c r="T12" s="412"/>
      <c r="U12" s="65"/>
      <c r="V12" s="589"/>
      <c r="W12" s="430"/>
      <c r="X12" s="430"/>
      <c r="Y12" s="430"/>
      <c r="Z12" s="430"/>
      <c r="AA12" s="430"/>
      <c r="AB12" s="430"/>
      <c r="AC12" s="430"/>
      <c r="AD12" s="430"/>
      <c r="AE12" s="427"/>
    </row>
    <row r="13" spans="1:66" ht="37.5" customHeight="1" x14ac:dyDescent="0.15">
      <c r="B13" s="328"/>
      <c r="C13" s="794" t="s">
        <v>329</v>
      </c>
      <c r="D13" s="795"/>
      <c r="E13" s="792" t="str">
        <f>IF(入力①!D12="","",入力①!D12)</f>
        <v>○○イベント</v>
      </c>
      <c r="F13" s="792"/>
      <c r="G13" s="792"/>
      <c r="H13" s="792"/>
      <c r="I13" s="792"/>
      <c r="J13" s="414"/>
      <c r="K13" s="415"/>
      <c r="L13" s="411"/>
      <c r="M13" s="408"/>
      <c r="N13" s="465" t="s">
        <v>338</v>
      </c>
      <c r="O13" s="410"/>
      <c r="P13" s="408"/>
      <c r="Q13" s="408"/>
      <c r="R13" s="408">
        <f>IF(入力①!D26="","",入力①!D26)</f>
        <v>2</v>
      </c>
      <c r="S13" s="416" t="s">
        <v>340</v>
      </c>
      <c r="T13" s="416"/>
      <c r="U13" s="65"/>
      <c r="V13" s="568" t="s">
        <v>15</v>
      </c>
      <c r="W13" s="569"/>
      <c r="X13" s="429" t="s">
        <v>48</v>
      </c>
      <c r="Y13" s="429" t="str">
        <f>入力①!D15</f>
        <v>晴れ</v>
      </c>
      <c r="Z13" s="428"/>
      <c r="AA13" s="438" t="s">
        <v>49</v>
      </c>
      <c r="AB13" s="115"/>
      <c r="AC13" s="820" t="str">
        <f>入力①!D16</f>
        <v>晴れ</v>
      </c>
      <c r="AD13" s="820"/>
      <c r="AE13" s="427"/>
    </row>
    <row r="14" spans="1:66" ht="37.5" customHeight="1" x14ac:dyDescent="0.15">
      <c r="B14" s="328"/>
      <c r="C14" s="794"/>
      <c r="D14" s="795"/>
      <c r="E14" s="792"/>
      <c r="F14" s="792"/>
      <c r="G14" s="792"/>
      <c r="H14" s="792"/>
      <c r="I14" s="792"/>
      <c r="J14" s="583" t="s">
        <v>393</v>
      </c>
      <c r="K14" s="414"/>
      <c r="L14" s="417"/>
      <c r="M14" s="418"/>
      <c r="N14" s="418"/>
      <c r="O14" s="418"/>
      <c r="P14" s="419"/>
      <c r="Q14" s="419"/>
      <c r="R14" s="419"/>
      <c r="S14" s="419"/>
      <c r="T14" s="420"/>
      <c r="U14" s="65"/>
      <c r="V14" s="590" t="s">
        <v>22</v>
      </c>
      <c r="W14" s="434"/>
      <c r="X14" s="435" t="s">
        <v>48</v>
      </c>
      <c r="Y14" s="591">
        <f>入力①!D17</f>
        <v>18</v>
      </c>
      <c r="Z14" s="436"/>
      <c r="AA14" s="439" t="s">
        <v>49</v>
      </c>
      <c r="AB14" s="592"/>
      <c r="AC14" s="821">
        <f>入力①!D18</f>
        <v>19</v>
      </c>
      <c r="AD14" s="821"/>
      <c r="AE14" s="437"/>
    </row>
    <row r="15" spans="1:66" ht="37.5" customHeight="1" x14ac:dyDescent="0.15">
      <c r="B15" s="350"/>
      <c r="C15" s="421"/>
      <c r="D15" s="422"/>
      <c r="E15" s="419"/>
      <c r="F15" s="419"/>
      <c r="G15" s="419"/>
      <c r="H15" s="419"/>
      <c r="I15" s="419"/>
      <c r="J15" s="411" t="s">
        <v>394</v>
      </c>
      <c r="K15" s="579"/>
      <c r="L15" s="569"/>
      <c r="M15" s="419"/>
      <c r="O15" s="835">
        <f>入力①!D28</f>
        <v>300</v>
      </c>
      <c r="P15" s="835"/>
      <c r="Q15" s="835"/>
      <c r="R15" s="419"/>
      <c r="S15" s="419"/>
      <c r="T15" s="420"/>
      <c r="U15" s="65"/>
      <c r="V15" s="347"/>
      <c r="W15" s="347"/>
      <c r="X15" s="343"/>
      <c r="Y15" s="593"/>
      <c r="Z15" s="344"/>
      <c r="AA15" s="344"/>
      <c r="AB15" s="343"/>
      <c r="AC15" s="593"/>
      <c r="AD15" s="592"/>
      <c r="AE15" s="351"/>
    </row>
    <row r="16" spans="1:66" ht="37.5" customHeight="1" x14ac:dyDescent="0.15">
      <c r="B16" s="350"/>
      <c r="C16" s="421"/>
      <c r="D16" s="422"/>
      <c r="E16" s="419"/>
      <c r="F16" s="419"/>
      <c r="G16" s="419"/>
      <c r="H16" s="419"/>
      <c r="I16" s="419"/>
      <c r="J16" s="411" t="s">
        <v>395</v>
      </c>
      <c r="K16" s="579"/>
      <c r="L16" s="569"/>
      <c r="M16" s="419"/>
      <c r="O16" s="835">
        <f>入力①!D29</f>
        <v>300</v>
      </c>
      <c r="P16" s="835"/>
      <c r="Q16" s="835"/>
      <c r="R16" s="419"/>
      <c r="S16" s="419"/>
      <c r="T16" s="420"/>
      <c r="U16" s="65"/>
      <c r="V16" s="594" t="s">
        <v>400</v>
      </c>
      <c r="W16" s="595"/>
      <c r="X16" s="596"/>
      <c r="Y16" s="597"/>
      <c r="Z16" s="598"/>
      <c r="AA16" s="598"/>
      <c r="AB16" s="596"/>
      <c r="AC16" s="597"/>
      <c r="AD16" s="599"/>
      <c r="AE16" s="406"/>
    </row>
    <row r="17" spans="2:61" ht="37.5" customHeight="1" x14ac:dyDescent="0.15">
      <c r="B17" s="350"/>
      <c r="C17" s="421"/>
      <c r="D17" s="422"/>
      <c r="E17" s="419"/>
      <c r="F17" s="419"/>
      <c r="G17" s="419"/>
      <c r="H17" s="419"/>
      <c r="I17" s="419"/>
      <c r="J17" s="411" t="s">
        <v>396</v>
      </c>
      <c r="K17" s="579"/>
      <c r="L17" s="569"/>
      <c r="M17" s="419"/>
      <c r="O17" s="836">
        <f>入力①!D30</f>
        <v>2</v>
      </c>
      <c r="P17" s="836"/>
      <c r="Q17" s="836"/>
      <c r="R17" s="419"/>
      <c r="S17" s="419"/>
      <c r="T17" s="420"/>
      <c r="U17" s="65"/>
      <c r="V17" s="568"/>
      <c r="W17" s="411" t="s">
        <v>401</v>
      </c>
      <c r="X17" s="429"/>
      <c r="Y17" s="588"/>
      <c r="Z17" s="600"/>
      <c r="AA17" s="600">
        <f>入力①!D35</f>
        <v>1</v>
      </c>
      <c r="AB17" s="429"/>
      <c r="AC17" s="588"/>
      <c r="AD17" s="583"/>
      <c r="AE17" s="412"/>
    </row>
    <row r="18" spans="2:61" ht="37.5" customHeight="1" x14ac:dyDescent="0.15">
      <c r="B18" s="350"/>
      <c r="C18" s="421"/>
      <c r="D18" s="422"/>
      <c r="E18" s="419"/>
      <c r="F18" s="419"/>
      <c r="G18" s="419"/>
      <c r="H18" s="419"/>
      <c r="I18" s="419"/>
      <c r="J18" s="411" t="s">
        <v>397</v>
      </c>
      <c r="K18" s="579"/>
      <c r="L18" s="569"/>
      <c r="M18" s="419"/>
      <c r="O18" s="837">
        <f>入力①!D31</f>
        <v>2</v>
      </c>
      <c r="P18" s="837"/>
      <c r="Q18" s="837"/>
      <c r="R18" s="419"/>
      <c r="S18" s="419"/>
      <c r="T18" s="420"/>
      <c r="U18" s="65"/>
      <c r="V18" s="568"/>
      <c r="W18" s="411" t="s">
        <v>402</v>
      </c>
      <c r="X18" s="429"/>
      <c r="Y18" s="588"/>
      <c r="Z18" s="600"/>
      <c r="AA18" s="600">
        <f>入力①!D36</f>
        <v>1</v>
      </c>
      <c r="AB18" s="429"/>
      <c r="AC18" s="588"/>
      <c r="AD18" s="583"/>
      <c r="AE18" s="412"/>
    </row>
    <row r="19" spans="2:61" ht="37.5" customHeight="1" x14ac:dyDescent="0.15">
      <c r="B19" s="350"/>
      <c r="C19" s="421"/>
      <c r="D19" s="422"/>
      <c r="E19" s="419"/>
      <c r="F19" s="419"/>
      <c r="G19" s="419"/>
      <c r="H19" s="419"/>
      <c r="I19" s="419"/>
      <c r="J19" s="573" t="s">
        <v>398</v>
      </c>
      <c r="K19" s="579"/>
      <c r="L19" s="569"/>
      <c r="M19" s="419"/>
      <c r="O19" s="838">
        <f>入力①!D32</f>
        <v>2</v>
      </c>
      <c r="P19" s="838"/>
      <c r="Q19" s="838"/>
      <c r="R19" s="419"/>
      <c r="S19" s="419"/>
      <c r="T19" s="420"/>
      <c r="U19" s="65"/>
      <c r="V19" s="601"/>
      <c r="W19" s="415" t="s">
        <v>403</v>
      </c>
      <c r="X19" s="833" t="str">
        <f>入力①!D37</f>
        <v>イベントを実施していた</v>
      </c>
      <c r="Y19" s="833"/>
      <c r="Z19" s="833"/>
      <c r="AA19" s="833"/>
      <c r="AB19" s="833"/>
      <c r="AC19" s="833"/>
      <c r="AD19" s="833"/>
      <c r="AE19" s="412"/>
    </row>
    <row r="20" spans="2:61" ht="37.5" customHeight="1" x14ac:dyDescent="0.15">
      <c r="B20" s="350"/>
      <c r="C20" s="421"/>
      <c r="D20" s="422"/>
      <c r="E20" s="419"/>
      <c r="F20" s="419"/>
      <c r="G20" s="419"/>
      <c r="H20" s="419"/>
      <c r="I20" s="419"/>
      <c r="J20" s="573" t="s">
        <v>399</v>
      </c>
      <c r="K20" s="579"/>
      <c r="L20" s="569"/>
      <c r="M20" s="419"/>
      <c r="O20" s="834">
        <f>入力①!D33</f>
        <v>2</v>
      </c>
      <c r="P20" s="834"/>
      <c r="Q20" s="834"/>
      <c r="R20" s="419"/>
      <c r="S20" s="419"/>
      <c r="T20" s="420"/>
      <c r="U20" s="65"/>
      <c r="V20" s="568"/>
      <c r="W20" s="569"/>
      <c r="X20" s="833"/>
      <c r="Y20" s="833"/>
      <c r="Z20" s="833"/>
      <c r="AA20" s="833"/>
      <c r="AB20" s="833"/>
      <c r="AC20" s="833"/>
      <c r="AD20" s="833"/>
      <c r="AE20" s="412"/>
    </row>
    <row r="21" spans="2:61" ht="5.45" customHeight="1" x14ac:dyDescent="0.15">
      <c r="B21" s="350"/>
      <c r="C21" s="423"/>
      <c r="D21" s="424"/>
      <c r="E21" s="424"/>
      <c r="F21" s="424"/>
      <c r="G21" s="425"/>
      <c r="H21" s="425"/>
      <c r="I21" s="425"/>
      <c r="J21" s="425"/>
      <c r="K21" s="425"/>
      <c r="L21" s="425"/>
      <c r="M21" s="425"/>
      <c r="N21" s="425"/>
      <c r="O21" s="425"/>
      <c r="P21" s="425"/>
      <c r="Q21" s="425"/>
      <c r="R21" s="425"/>
      <c r="S21" s="425"/>
      <c r="T21" s="426"/>
      <c r="U21" s="350"/>
      <c r="V21" s="440"/>
      <c r="W21" s="441"/>
      <c r="X21" s="441"/>
      <c r="Y21" s="441"/>
      <c r="Z21" s="441"/>
      <c r="AA21" s="441"/>
      <c r="AB21" s="425"/>
      <c r="AC21" s="425"/>
      <c r="AD21" s="425"/>
      <c r="AE21" s="426"/>
      <c r="AF21" s="350"/>
      <c r="AG21" s="350"/>
      <c r="BH21" s="54"/>
      <c r="BI21" s="54"/>
    </row>
    <row r="22" spans="2:61" ht="86.25" customHeight="1" x14ac:dyDescent="0.15">
      <c r="B22" s="57"/>
      <c r="C22" s="67"/>
      <c r="D22" s="67"/>
      <c r="E22" s="68"/>
      <c r="F22" s="68"/>
      <c r="G22" s="68"/>
      <c r="H22" s="68"/>
      <c r="I22" s="68"/>
      <c r="J22" s="68"/>
      <c r="K22" s="68"/>
      <c r="L22" s="69"/>
      <c r="M22" s="69"/>
      <c r="N22" s="69"/>
      <c r="O22" s="69"/>
      <c r="P22" s="69"/>
      <c r="Q22" s="69"/>
      <c r="R22" s="69"/>
      <c r="S22" s="69"/>
      <c r="T22" s="69"/>
      <c r="U22" s="69"/>
      <c r="V22" s="69"/>
      <c r="W22" s="69"/>
      <c r="X22" s="69"/>
      <c r="Y22" s="70"/>
      <c r="Z22" s="70"/>
      <c r="AA22" s="70"/>
      <c r="AB22" s="71"/>
      <c r="AC22" s="71"/>
      <c r="AD22" s="71"/>
      <c r="AE22" s="72"/>
      <c r="AF22" s="56"/>
      <c r="AG22" s="57"/>
      <c r="AH22" s="57"/>
    </row>
    <row r="23" spans="2:61" ht="15" customHeight="1" x14ac:dyDescent="0.15">
      <c r="B23" s="57"/>
      <c r="C23" s="66"/>
      <c r="D23" s="66"/>
      <c r="E23" s="64"/>
      <c r="F23" s="64"/>
      <c r="G23" s="64"/>
      <c r="H23" s="64"/>
      <c r="I23" s="64"/>
      <c r="J23" s="64"/>
      <c r="K23" s="64"/>
      <c r="L23" s="65"/>
      <c r="M23" s="65"/>
      <c r="N23" s="65"/>
      <c r="O23" s="65"/>
      <c r="P23" s="65"/>
      <c r="Q23" s="65"/>
      <c r="R23" s="65"/>
      <c r="S23" s="65"/>
      <c r="T23" s="65"/>
      <c r="U23" s="65"/>
      <c r="V23" s="65"/>
      <c r="W23" s="65"/>
      <c r="X23" s="65"/>
      <c r="Y23" s="58"/>
      <c r="Z23" s="58"/>
      <c r="AA23" s="389"/>
      <c r="AB23" s="59"/>
      <c r="AC23" s="59"/>
      <c r="AD23" s="59"/>
      <c r="AE23" s="53"/>
      <c r="AF23" s="57"/>
      <c r="AG23" s="57"/>
      <c r="AH23" s="57"/>
    </row>
    <row r="24" spans="2:61" ht="18.600000000000001" customHeight="1" x14ac:dyDescent="0.15">
      <c r="B24" s="57"/>
      <c r="C24" s="767" t="s">
        <v>135</v>
      </c>
      <c r="D24" s="767"/>
      <c r="E24" s="767"/>
      <c r="F24" s="767"/>
      <c r="G24" s="767"/>
      <c r="H24" s="577"/>
      <c r="I24" s="577"/>
      <c r="J24" s="578"/>
      <c r="K24" s="578"/>
      <c r="L24" s="175"/>
      <c r="M24" s="175"/>
      <c r="N24" s="175"/>
      <c r="O24" s="175"/>
      <c r="P24" s="175"/>
    </row>
    <row r="25" spans="2:61" ht="16.5" customHeight="1" x14ac:dyDescent="0.15">
      <c r="B25" s="22"/>
      <c r="C25" s="767"/>
      <c r="D25" s="767"/>
      <c r="E25" s="767"/>
      <c r="F25" s="767"/>
      <c r="G25" s="767"/>
      <c r="H25" s="577"/>
      <c r="I25" s="577"/>
      <c r="J25" s="578"/>
      <c r="K25" s="578"/>
      <c r="L25" s="175"/>
      <c r="M25" s="824" t="s">
        <v>404</v>
      </c>
      <c r="N25" s="825"/>
      <c r="O25" s="825"/>
      <c r="P25" s="825"/>
      <c r="Q25" s="825"/>
      <c r="R25" s="825"/>
      <c r="S25" s="825"/>
      <c r="T25" s="825"/>
      <c r="U25" s="825"/>
      <c r="V25" s="825"/>
      <c r="W25" s="825"/>
      <c r="X25" s="825"/>
      <c r="Y25" s="825"/>
      <c r="Z25" s="825"/>
      <c r="AA25" s="825"/>
      <c r="AB25" s="825"/>
      <c r="AC25" s="825"/>
      <c r="AD25" s="825"/>
      <c r="AE25" s="825"/>
      <c r="AF25" s="826"/>
    </row>
    <row r="26" spans="2:61" ht="24.75" customHeight="1" thickBot="1" x14ac:dyDescent="0.2">
      <c r="B26" s="128"/>
      <c r="C26" s="577"/>
      <c r="D26" s="577"/>
      <c r="E26" s="577"/>
      <c r="F26" s="577"/>
      <c r="G26" s="577"/>
      <c r="H26" s="577"/>
      <c r="I26" s="577"/>
      <c r="J26" s="578"/>
      <c r="K26" s="578"/>
      <c r="L26" s="175"/>
      <c r="M26" s="827"/>
      <c r="N26" s="828"/>
      <c r="O26" s="828"/>
      <c r="P26" s="828"/>
      <c r="Q26" s="828"/>
      <c r="R26" s="828"/>
      <c r="S26" s="828"/>
      <c r="T26" s="828"/>
      <c r="U26" s="828"/>
      <c r="V26" s="828"/>
      <c r="W26" s="828"/>
      <c r="X26" s="828"/>
      <c r="Y26" s="828"/>
      <c r="Z26" s="828"/>
      <c r="AA26" s="828"/>
      <c r="AB26" s="828"/>
      <c r="AC26" s="828"/>
      <c r="AD26" s="828"/>
      <c r="AE26" s="828"/>
      <c r="AF26" s="829"/>
    </row>
    <row r="27" spans="2:61" ht="31.5" customHeight="1" x14ac:dyDescent="0.15">
      <c r="C27" s="795" t="s">
        <v>31</v>
      </c>
      <c r="D27" s="795"/>
      <c r="E27" s="795"/>
      <c r="F27" s="799">
        <f>計算_集計!AN8</f>
        <v>24</v>
      </c>
      <c r="G27" s="800"/>
      <c r="H27" s="793" t="s">
        <v>417</v>
      </c>
      <c r="I27" s="579"/>
      <c r="J27" s="570"/>
      <c r="K27" s="570"/>
      <c r="L27" s="175"/>
      <c r="M27" s="827"/>
      <c r="N27" s="828"/>
      <c r="O27" s="828"/>
      <c r="P27" s="828"/>
      <c r="Q27" s="828"/>
      <c r="R27" s="828"/>
      <c r="S27" s="828"/>
      <c r="T27" s="828"/>
      <c r="U27" s="828"/>
      <c r="V27" s="828"/>
      <c r="W27" s="828"/>
      <c r="X27" s="828"/>
      <c r="Y27" s="828"/>
      <c r="Z27" s="828"/>
      <c r="AA27" s="828"/>
      <c r="AB27" s="828"/>
      <c r="AC27" s="828"/>
      <c r="AD27" s="828"/>
      <c r="AE27" s="828"/>
      <c r="AF27" s="829"/>
    </row>
    <row r="28" spans="2:61" ht="31.5" customHeight="1" thickBot="1" x14ac:dyDescent="0.2">
      <c r="B28" s="60"/>
      <c r="C28" s="795"/>
      <c r="D28" s="795"/>
      <c r="E28" s="795"/>
      <c r="F28" s="801"/>
      <c r="G28" s="802"/>
      <c r="H28" s="793"/>
      <c r="I28" s="579"/>
      <c r="J28" s="570"/>
      <c r="K28" s="570"/>
      <c r="L28" s="175"/>
      <c r="M28" s="827"/>
      <c r="N28" s="828"/>
      <c r="O28" s="828"/>
      <c r="P28" s="828"/>
      <c r="Q28" s="828"/>
      <c r="R28" s="828"/>
      <c r="S28" s="828"/>
      <c r="T28" s="828"/>
      <c r="U28" s="828"/>
      <c r="V28" s="828"/>
      <c r="W28" s="828"/>
      <c r="X28" s="828"/>
      <c r="Y28" s="828"/>
      <c r="Z28" s="828"/>
      <c r="AA28" s="828"/>
      <c r="AB28" s="828"/>
      <c r="AC28" s="828"/>
      <c r="AD28" s="828"/>
      <c r="AE28" s="828"/>
      <c r="AF28" s="829"/>
    </row>
    <row r="29" spans="2:61" s="395" customFormat="1" ht="48.75" customHeight="1" x14ac:dyDescent="0.15">
      <c r="B29" s="175"/>
      <c r="C29" s="411" t="s">
        <v>471</v>
      </c>
      <c r="D29" s="411"/>
      <c r="E29" s="411"/>
      <c r="F29" s="419"/>
      <c r="G29" s="419"/>
      <c r="H29" s="580"/>
      <c r="I29" s="581"/>
      <c r="J29" s="570"/>
      <c r="K29" s="570"/>
      <c r="L29" s="175"/>
      <c r="M29" s="827"/>
      <c r="N29" s="828"/>
      <c r="O29" s="828"/>
      <c r="P29" s="828"/>
      <c r="Q29" s="828"/>
      <c r="R29" s="828"/>
      <c r="S29" s="828"/>
      <c r="T29" s="828"/>
      <c r="U29" s="828"/>
      <c r="V29" s="828"/>
      <c r="W29" s="828"/>
      <c r="X29" s="828"/>
      <c r="Y29" s="828"/>
      <c r="Z29" s="828"/>
      <c r="AA29" s="828"/>
      <c r="AB29" s="828"/>
      <c r="AC29" s="828"/>
      <c r="AD29" s="828"/>
      <c r="AE29" s="828"/>
      <c r="AF29" s="829"/>
    </row>
    <row r="30" spans="2:61" s="395" customFormat="1" ht="33.75" customHeight="1" thickBot="1" x14ac:dyDescent="0.2">
      <c r="B30" s="175"/>
      <c r="C30" s="411"/>
      <c r="D30" s="411"/>
      <c r="E30" s="411"/>
      <c r="F30" s="419"/>
      <c r="G30" s="419"/>
      <c r="H30" s="580"/>
      <c r="I30" s="581"/>
      <c r="J30" s="570"/>
      <c r="K30" s="570"/>
      <c r="L30" s="175"/>
      <c r="M30" s="827"/>
      <c r="N30" s="828"/>
      <c r="O30" s="828"/>
      <c r="P30" s="828"/>
      <c r="Q30" s="828"/>
      <c r="R30" s="828"/>
      <c r="S30" s="828"/>
      <c r="T30" s="828"/>
      <c r="U30" s="828"/>
      <c r="V30" s="828"/>
      <c r="W30" s="828"/>
      <c r="X30" s="828"/>
      <c r="Y30" s="828"/>
      <c r="Z30" s="828"/>
      <c r="AA30" s="828"/>
      <c r="AB30" s="828"/>
      <c r="AC30" s="828"/>
      <c r="AD30" s="828"/>
      <c r="AE30" s="828"/>
      <c r="AF30" s="829"/>
    </row>
    <row r="31" spans="2:61" ht="31.5" customHeight="1" x14ac:dyDescent="0.15">
      <c r="B31" s="60"/>
      <c r="C31" s="795" t="s">
        <v>16</v>
      </c>
      <c r="D31" s="795"/>
      <c r="E31" s="795"/>
      <c r="F31" s="799">
        <f>計算_集計!C8</f>
        <v>67</v>
      </c>
      <c r="G31" s="800"/>
      <c r="H31" s="793" t="s">
        <v>417</v>
      </c>
      <c r="I31" s="579"/>
      <c r="J31" s="570"/>
      <c r="K31" s="570"/>
      <c r="L31" s="175"/>
      <c r="M31" s="827"/>
      <c r="N31" s="828"/>
      <c r="O31" s="828"/>
      <c r="P31" s="828"/>
      <c r="Q31" s="828"/>
      <c r="R31" s="828"/>
      <c r="S31" s="828"/>
      <c r="T31" s="828"/>
      <c r="U31" s="828"/>
      <c r="V31" s="828"/>
      <c r="W31" s="828"/>
      <c r="X31" s="828"/>
      <c r="Y31" s="828"/>
      <c r="Z31" s="828"/>
      <c r="AA31" s="828"/>
      <c r="AB31" s="828"/>
      <c r="AC31" s="828"/>
      <c r="AD31" s="828"/>
      <c r="AE31" s="828"/>
      <c r="AF31" s="829"/>
    </row>
    <row r="32" spans="2:61" ht="31.5" customHeight="1" thickBot="1" x14ac:dyDescent="0.2">
      <c r="B32" s="60"/>
      <c r="C32" s="795"/>
      <c r="D32" s="795"/>
      <c r="E32" s="795"/>
      <c r="F32" s="801"/>
      <c r="G32" s="802"/>
      <c r="H32" s="793"/>
      <c r="I32" s="579"/>
      <c r="J32" s="570"/>
      <c r="K32" s="570"/>
      <c r="L32" s="175"/>
      <c r="M32" s="827"/>
      <c r="N32" s="828"/>
      <c r="O32" s="828"/>
      <c r="P32" s="828"/>
      <c r="Q32" s="828"/>
      <c r="R32" s="828"/>
      <c r="S32" s="828"/>
      <c r="T32" s="828"/>
      <c r="U32" s="828"/>
      <c r="V32" s="828"/>
      <c r="W32" s="828"/>
      <c r="X32" s="828"/>
      <c r="Y32" s="828"/>
      <c r="Z32" s="828"/>
      <c r="AA32" s="828"/>
      <c r="AB32" s="828"/>
      <c r="AC32" s="828"/>
      <c r="AD32" s="828"/>
      <c r="AE32" s="828"/>
      <c r="AF32" s="829"/>
    </row>
    <row r="33" spans="2:36" s="395" customFormat="1" ht="48.75" customHeight="1" x14ac:dyDescent="0.15">
      <c r="B33" s="175"/>
      <c r="C33" s="411" t="s">
        <v>472</v>
      </c>
      <c r="D33" s="411"/>
      <c r="E33" s="411"/>
      <c r="F33" s="419"/>
      <c r="G33" s="419"/>
      <c r="H33" s="580"/>
      <c r="I33" s="581"/>
      <c r="J33" s="570"/>
      <c r="K33" s="570"/>
      <c r="L33" s="175"/>
      <c r="M33" s="827"/>
      <c r="N33" s="828"/>
      <c r="O33" s="828"/>
      <c r="P33" s="828"/>
      <c r="Q33" s="828"/>
      <c r="R33" s="828"/>
      <c r="S33" s="828"/>
      <c r="T33" s="828"/>
      <c r="U33" s="828"/>
      <c r="V33" s="828"/>
      <c r="W33" s="828"/>
      <c r="X33" s="828"/>
      <c r="Y33" s="828"/>
      <c r="Z33" s="828"/>
      <c r="AA33" s="828"/>
      <c r="AB33" s="828"/>
      <c r="AC33" s="828"/>
      <c r="AD33" s="828"/>
      <c r="AE33" s="828"/>
      <c r="AF33" s="829"/>
    </row>
    <row r="34" spans="2:36" s="395" customFormat="1" ht="33.75" customHeight="1" thickBot="1" x14ac:dyDescent="0.2">
      <c r="B34" s="175"/>
      <c r="C34" s="411"/>
      <c r="D34" s="411"/>
      <c r="E34" s="411"/>
      <c r="F34" s="419"/>
      <c r="G34" s="419"/>
      <c r="H34" s="580"/>
      <c r="I34" s="581"/>
      <c r="J34" s="570"/>
      <c r="K34" s="570"/>
      <c r="L34" s="175"/>
      <c r="M34" s="827"/>
      <c r="N34" s="828"/>
      <c r="O34" s="828"/>
      <c r="P34" s="828"/>
      <c r="Q34" s="828"/>
      <c r="R34" s="828"/>
      <c r="S34" s="828"/>
      <c r="T34" s="828"/>
      <c r="U34" s="828"/>
      <c r="V34" s="828"/>
      <c r="W34" s="828"/>
      <c r="X34" s="828"/>
      <c r="Y34" s="828"/>
      <c r="Z34" s="828"/>
      <c r="AA34" s="828"/>
      <c r="AB34" s="828"/>
      <c r="AC34" s="828"/>
      <c r="AD34" s="828"/>
      <c r="AE34" s="828"/>
      <c r="AF34" s="829"/>
    </row>
    <row r="35" spans="2:36" ht="63.75" customHeight="1" thickBot="1" x14ac:dyDescent="0.6">
      <c r="B35" s="60"/>
      <c r="C35" s="569" t="s">
        <v>17</v>
      </c>
      <c r="D35" s="569"/>
      <c r="E35" s="569"/>
      <c r="F35" s="768">
        <f>計算_集計!D8</f>
        <v>45</v>
      </c>
      <c r="G35" s="769"/>
      <c r="H35" s="582" t="s">
        <v>4</v>
      </c>
      <c r="I35" s="579"/>
      <c r="J35" s="570"/>
      <c r="K35" s="570"/>
      <c r="L35" s="175"/>
      <c r="M35" s="827"/>
      <c r="N35" s="828"/>
      <c r="O35" s="828"/>
      <c r="P35" s="828"/>
      <c r="Q35" s="828"/>
      <c r="R35" s="828"/>
      <c r="S35" s="828"/>
      <c r="T35" s="828"/>
      <c r="U35" s="828"/>
      <c r="V35" s="828"/>
      <c r="W35" s="828"/>
      <c r="X35" s="828"/>
      <c r="Y35" s="828"/>
      <c r="Z35" s="828"/>
      <c r="AA35" s="828"/>
      <c r="AB35" s="828"/>
      <c r="AC35" s="828"/>
      <c r="AD35" s="828"/>
      <c r="AE35" s="828"/>
      <c r="AF35" s="829"/>
    </row>
    <row r="36" spans="2:36" s="395" customFormat="1" ht="48.75" customHeight="1" x14ac:dyDescent="0.15">
      <c r="B36" s="175"/>
      <c r="C36" s="411" t="s">
        <v>473</v>
      </c>
      <c r="D36" s="430"/>
      <c r="E36" s="430"/>
      <c r="F36" s="430"/>
      <c r="G36" s="430"/>
      <c r="H36" s="430"/>
      <c r="I36" s="580"/>
      <c r="J36" s="570"/>
      <c r="K36" s="570"/>
      <c r="L36" s="175"/>
      <c r="M36" s="827"/>
      <c r="N36" s="828"/>
      <c r="O36" s="828"/>
      <c r="P36" s="828"/>
      <c r="Q36" s="828"/>
      <c r="R36" s="828"/>
      <c r="S36" s="828"/>
      <c r="T36" s="828"/>
      <c r="U36" s="828"/>
      <c r="V36" s="828"/>
      <c r="W36" s="828"/>
      <c r="X36" s="828"/>
      <c r="Y36" s="828"/>
      <c r="Z36" s="828"/>
      <c r="AA36" s="828"/>
      <c r="AB36" s="828"/>
      <c r="AC36" s="828"/>
      <c r="AD36" s="828"/>
      <c r="AE36" s="828"/>
      <c r="AF36" s="829"/>
    </row>
    <row r="37" spans="2:36" ht="37.5" x14ac:dyDescent="0.15">
      <c r="B37" s="60"/>
      <c r="C37" s="411"/>
      <c r="D37" s="583"/>
      <c r="E37" s="583"/>
      <c r="F37" s="583"/>
      <c r="G37" s="583"/>
      <c r="H37" s="583"/>
      <c r="I37" s="583"/>
      <c r="J37" s="570"/>
      <c r="K37" s="570"/>
      <c r="L37" s="175"/>
      <c r="M37" s="827"/>
      <c r="N37" s="828"/>
      <c r="O37" s="828"/>
      <c r="P37" s="828"/>
      <c r="Q37" s="828"/>
      <c r="R37" s="828"/>
      <c r="S37" s="828"/>
      <c r="T37" s="828"/>
      <c r="U37" s="828"/>
      <c r="V37" s="828"/>
      <c r="W37" s="828"/>
      <c r="X37" s="828"/>
      <c r="Y37" s="828"/>
      <c r="Z37" s="828"/>
      <c r="AA37" s="828"/>
      <c r="AB37" s="828"/>
      <c r="AC37" s="828"/>
      <c r="AD37" s="828"/>
      <c r="AE37" s="828"/>
      <c r="AF37" s="829"/>
    </row>
    <row r="38" spans="2:36" ht="47.25" customHeight="1" x14ac:dyDescent="0.15">
      <c r="B38" s="60"/>
      <c r="C38" s="770" t="s">
        <v>39</v>
      </c>
      <c r="D38" s="770"/>
      <c r="E38" s="770"/>
      <c r="F38" s="584"/>
      <c r="G38" s="584"/>
      <c r="H38" s="584"/>
      <c r="I38" s="584"/>
      <c r="J38" s="570"/>
      <c r="K38" s="570"/>
      <c r="L38" s="175"/>
      <c r="M38" s="827"/>
      <c r="N38" s="828"/>
      <c r="O38" s="828"/>
      <c r="P38" s="828"/>
      <c r="Q38" s="828"/>
      <c r="R38" s="828"/>
      <c r="S38" s="828"/>
      <c r="T38" s="828"/>
      <c r="U38" s="828"/>
      <c r="V38" s="828"/>
      <c r="W38" s="828"/>
      <c r="X38" s="828"/>
      <c r="Y38" s="828"/>
      <c r="Z38" s="828"/>
      <c r="AA38" s="828"/>
      <c r="AB38" s="828"/>
      <c r="AC38" s="828"/>
      <c r="AD38" s="828"/>
      <c r="AE38" s="828"/>
      <c r="AF38" s="829"/>
    </row>
    <row r="39" spans="2:36" ht="15" customHeight="1" x14ac:dyDescent="0.15">
      <c r="B39" s="60"/>
      <c r="C39" s="770"/>
      <c r="D39" s="770"/>
      <c r="E39" s="770"/>
      <c r="F39" s="584"/>
      <c r="G39" s="584"/>
      <c r="H39" s="584"/>
      <c r="I39" s="584"/>
      <c r="J39" s="570"/>
      <c r="K39" s="570"/>
      <c r="L39" s="175"/>
      <c r="M39" s="827"/>
      <c r="N39" s="828"/>
      <c r="O39" s="828"/>
      <c r="P39" s="828"/>
      <c r="Q39" s="828"/>
      <c r="R39" s="828"/>
      <c r="S39" s="828"/>
      <c r="T39" s="828"/>
      <c r="U39" s="828"/>
      <c r="V39" s="828"/>
      <c r="W39" s="828"/>
      <c r="X39" s="828"/>
      <c r="Y39" s="828"/>
      <c r="Z39" s="828"/>
      <c r="AA39" s="828"/>
      <c r="AB39" s="828"/>
      <c r="AC39" s="828"/>
      <c r="AD39" s="828"/>
      <c r="AE39" s="828"/>
      <c r="AF39" s="829"/>
      <c r="AJ39" s="200"/>
    </row>
    <row r="40" spans="2:36" ht="8.4499999999999993" customHeight="1" x14ac:dyDescent="0.15">
      <c r="B40" s="87"/>
      <c r="C40" s="584"/>
      <c r="D40" s="584"/>
      <c r="E40" s="584"/>
      <c r="F40" s="584"/>
      <c r="G40" s="584"/>
      <c r="H40" s="584"/>
      <c r="I40" s="584"/>
      <c r="J40" s="570"/>
      <c r="K40" s="570"/>
      <c r="L40" s="175"/>
      <c r="M40" s="827"/>
      <c r="N40" s="828"/>
      <c r="O40" s="828"/>
      <c r="P40" s="828"/>
      <c r="Q40" s="828"/>
      <c r="R40" s="828"/>
      <c r="S40" s="828"/>
      <c r="T40" s="828"/>
      <c r="U40" s="828"/>
      <c r="V40" s="828"/>
      <c r="W40" s="828"/>
      <c r="X40" s="828"/>
      <c r="Y40" s="828"/>
      <c r="Z40" s="828"/>
      <c r="AA40" s="828"/>
      <c r="AB40" s="828"/>
      <c r="AC40" s="828"/>
      <c r="AD40" s="828"/>
      <c r="AE40" s="828"/>
      <c r="AF40" s="829"/>
    </row>
    <row r="41" spans="2:36" ht="48" customHeight="1" x14ac:dyDescent="0.15">
      <c r="B41" s="60"/>
      <c r="C41" s="815">
        <f>入力①!D$39</f>
        <v>4</v>
      </c>
      <c r="D41" s="816"/>
      <c r="E41" s="817"/>
      <c r="F41" s="814" t="s">
        <v>35</v>
      </c>
      <c r="G41" s="814"/>
      <c r="H41" s="813">
        <f>IF(入力①!$D$43="","",入力①!$D$43)</f>
        <v>44967</v>
      </c>
      <c r="I41" s="813"/>
      <c r="J41" s="813"/>
      <c r="K41" s="813"/>
      <c r="L41" s="175"/>
      <c r="M41" s="827"/>
      <c r="N41" s="828"/>
      <c r="O41" s="828"/>
      <c r="P41" s="828"/>
      <c r="Q41" s="828"/>
      <c r="R41" s="828"/>
      <c r="S41" s="828"/>
      <c r="T41" s="828"/>
      <c r="U41" s="828"/>
      <c r="V41" s="828"/>
      <c r="W41" s="828"/>
      <c r="X41" s="828"/>
      <c r="Y41" s="828"/>
      <c r="Z41" s="828"/>
      <c r="AA41" s="828"/>
      <c r="AB41" s="828"/>
      <c r="AC41" s="828"/>
      <c r="AD41" s="828"/>
      <c r="AE41" s="828"/>
      <c r="AF41" s="829"/>
    </row>
    <row r="42" spans="2:36" ht="24.75" customHeight="1" x14ac:dyDescent="0.15">
      <c r="B42" s="175"/>
      <c r="C42" s="584"/>
      <c r="D42" s="585"/>
      <c r="E42" s="585"/>
      <c r="F42" s="584"/>
      <c r="G42" s="586"/>
      <c r="H42" s="587"/>
      <c r="I42" s="587"/>
      <c r="J42" s="587"/>
      <c r="K42" s="587"/>
      <c r="L42" s="175"/>
      <c r="M42" s="827"/>
      <c r="N42" s="828"/>
      <c r="O42" s="828"/>
      <c r="P42" s="828"/>
      <c r="Q42" s="828"/>
      <c r="R42" s="828"/>
      <c r="S42" s="828"/>
      <c r="T42" s="828"/>
      <c r="U42" s="828"/>
      <c r="V42" s="828"/>
      <c r="W42" s="828"/>
      <c r="X42" s="828"/>
      <c r="Y42" s="828"/>
      <c r="Z42" s="828"/>
      <c r="AA42" s="828"/>
      <c r="AB42" s="828"/>
      <c r="AC42" s="828"/>
      <c r="AD42" s="828"/>
      <c r="AE42" s="828"/>
      <c r="AF42" s="829"/>
    </row>
    <row r="43" spans="2:36" ht="58.5" customHeight="1" x14ac:dyDescent="0.15">
      <c r="B43" s="87"/>
      <c r="C43" s="803" t="s">
        <v>32</v>
      </c>
      <c r="D43" s="803"/>
      <c r="E43" s="803"/>
      <c r="F43" s="803"/>
      <c r="G43" s="803"/>
      <c r="H43" s="803"/>
      <c r="I43" s="803"/>
      <c r="J43" s="803"/>
      <c r="K43" s="803"/>
      <c r="L43" s="175"/>
      <c r="M43" s="827"/>
      <c r="N43" s="828"/>
      <c r="O43" s="828"/>
      <c r="P43" s="828"/>
      <c r="Q43" s="828"/>
      <c r="R43" s="828"/>
      <c r="S43" s="828"/>
      <c r="T43" s="828"/>
      <c r="U43" s="828"/>
      <c r="V43" s="828"/>
      <c r="W43" s="828"/>
      <c r="X43" s="828"/>
      <c r="Y43" s="828"/>
      <c r="Z43" s="828"/>
      <c r="AA43" s="828"/>
      <c r="AB43" s="828"/>
      <c r="AC43" s="828"/>
      <c r="AD43" s="828"/>
      <c r="AE43" s="828"/>
      <c r="AF43" s="829"/>
    </row>
    <row r="44" spans="2:36" ht="69" customHeight="1" x14ac:dyDescent="0.15">
      <c r="B44" s="60"/>
      <c r="C44" s="804" t="str">
        <f>IF(入力①!$D$40=0,"","  "&amp;入力①!$D$40)</f>
        <v xml:space="preserve">  前回調査からイベントの開催回数を増やした</v>
      </c>
      <c r="D44" s="805"/>
      <c r="E44" s="805"/>
      <c r="F44" s="805"/>
      <c r="G44" s="805"/>
      <c r="H44" s="805"/>
      <c r="I44" s="805"/>
      <c r="J44" s="805"/>
      <c r="K44" s="806"/>
      <c r="L44" s="175"/>
      <c r="M44" s="827"/>
      <c r="N44" s="828"/>
      <c r="O44" s="828"/>
      <c r="P44" s="828"/>
      <c r="Q44" s="828"/>
      <c r="R44" s="828"/>
      <c r="S44" s="828"/>
      <c r="T44" s="828"/>
      <c r="U44" s="828"/>
      <c r="V44" s="828"/>
      <c r="W44" s="828"/>
      <c r="X44" s="828"/>
      <c r="Y44" s="828"/>
      <c r="Z44" s="828"/>
      <c r="AA44" s="828"/>
      <c r="AB44" s="828"/>
      <c r="AC44" s="828"/>
      <c r="AD44" s="828"/>
      <c r="AE44" s="828"/>
      <c r="AF44" s="829"/>
    </row>
    <row r="45" spans="2:36" ht="69" customHeight="1" x14ac:dyDescent="0.15">
      <c r="B45" s="60"/>
      <c r="C45" s="807"/>
      <c r="D45" s="808"/>
      <c r="E45" s="808"/>
      <c r="F45" s="808"/>
      <c r="G45" s="808"/>
      <c r="H45" s="808"/>
      <c r="I45" s="808"/>
      <c r="J45" s="808"/>
      <c r="K45" s="809"/>
      <c r="L45" s="175"/>
      <c r="M45" s="827"/>
      <c r="N45" s="828"/>
      <c r="O45" s="828"/>
      <c r="P45" s="828"/>
      <c r="Q45" s="828"/>
      <c r="R45" s="828"/>
      <c r="S45" s="828"/>
      <c r="T45" s="828"/>
      <c r="U45" s="828"/>
      <c r="V45" s="828"/>
      <c r="W45" s="828"/>
      <c r="X45" s="828"/>
      <c r="Y45" s="828"/>
      <c r="Z45" s="828"/>
      <c r="AA45" s="828"/>
      <c r="AB45" s="828"/>
      <c r="AC45" s="828"/>
      <c r="AD45" s="828"/>
      <c r="AE45" s="828"/>
      <c r="AF45" s="829"/>
    </row>
    <row r="46" spans="2:36" ht="69" customHeight="1" x14ac:dyDescent="0.15">
      <c r="B46" s="60"/>
      <c r="C46" s="810"/>
      <c r="D46" s="811"/>
      <c r="E46" s="811"/>
      <c r="F46" s="811"/>
      <c r="G46" s="811"/>
      <c r="H46" s="811"/>
      <c r="I46" s="811"/>
      <c r="J46" s="811"/>
      <c r="K46" s="812"/>
      <c r="L46" s="175"/>
      <c r="M46" s="830"/>
      <c r="N46" s="831"/>
      <c r="O46" s="831"/>
      <c r="P46" s="831"/>
      <c r="Q46" s="831"/>
      <c r="R46" s="831"/>
      <c r="S46" s="831"/>
      <c r="T46" s="831"/>
      <c r="U46" s="831"/>
      <c r="V46" s="831"/>
      <c r="W46" s="831"/>
      <c r="X46" s="831"/>
      <c r="Y46" s="831"/>
      <c r="Z46" s="831"/>
      <c r="AA46" s="831"/>
      <c r="AB46" s="831"/>
      <c r="AC46" s="831"/>
      <c r="AD46" s="831"/>
      <c r="AE46" s="831"/>
      <c r="AF46" s="832"/>
    </row>
    <row r="47" spans="2:36" ht="19.5" x14ac:dyDescent="0.15">
      <c r="B47" s="22"/>
      <c r="C47" s="22"/>
      <c r="D47" s="22"/>
      <c r="E47" s="22"/>
      <c r="F47" s="22"/>
      <c r="G47" s="57"/>
      <c r="H47" s="22"/>
      <c r="I47" s="22"/>
      <c r="J47" s="22"/>
      <c r="K47" s="22"/>
      <c r="L47" s="22"/>
      <c r="M47" s="22"/>
      <c r="N47" s="22"/>
      <c r="O47" s="22"/>
      <c r="P47" s="22"/>
      <c r="Q47" s="57"/>
      <c r="R47" s="57"/>
      <c r="S47" s="328"/>
      <c r="T47" s="328"/>
      <c r="U47" s="57"/>
      <c r="V47" s="22"/>
      <c r="W47" s="22"/>
      <c r="X47" s="22"/>
      <c r="Y47" s="22"/>
      <c r="Z47" s="176"/>
      <c r="AA47" s="176"/>
      <c r="AB47" s="176"/>
      <c r="AC47" s="22"/>
      <c r="AD47" s="22"/>
      <c r="AE47" s="22"/>
      <c r="AF47" s="22"/>
      <c r="AG47" s="22"/>
      <c r="AH47" s="22"/>
    </row>
    <row r="48" spans="2:36" ht="93" customHeight="1" x14ac:dyDescent="0.15">
      <c r="B48" s="57"/>
      <c r="C48" s="66"/>
      <c r="D48" s="66"/>
      <c r="E48" s="178"/>
      <c r="F48" s="178"/>
      <c r="G48" s="178"/>
      <c r="H48" s="178"/>
      <c r="I48" s="178"/>
      <c r="J48" s="178"/>
      <c r="K48" s="178"/>
      <c r="L48" s="65"/>
      <c r="M48" s="65"/>
      <c r="N48" s="65"/>
      <c r="O48" s="65"/>
      <c r="P48" s="65"/>
      <c r="Q48" s="65"/>
      <c r="R48" s="65"/>
      <c r="S48" s="65"/>
      <c r="T48" s="65"/>
      <c r="U48" s="65"/>
      <c r="V48" s="65"/>
      <c r="W48" s="65"/>
      <c r="X48" s="65"/>
      <c r="Y48" s="389"/>
      <c r="Z48" s="389"/>
      <c r="AA48" s="389"/>
      <c r="AB48" s="154"/>
      <c r="AC48" s="154"/>
      <c r="AD48" s="154"/>
      <c r="AE48" s="53"/>
      <c r="AF48" s="350"/>
      <c r="AG48" s="350"/>
      <c r="AH48" s="57"/>
    </row>
    <row r="49" spans="2:36" ht="18.95" customHeight="1" x14ac:dyDescent="0.15">
      <c r="B49" s="57"/>
      <c r="C49" s="66"/>
      <c r="D49" s="66"/>
      <c r="E49" s="178"/>
      <c r="F49" s="178"/>
      <c r="G49" s="178"/>
      <c r="H49" s="178"/>
      <c r="I49" s="178"/>
      <c r="J49" s="178"/>
      <c r="K49" s="178"/>
      <c r="L49" s="65"/>
      <c r="M49" s="65"/>
      <c r="N49" s="65"/>
      <c r="O49" s="65"/>
      <c r="P49" s="65"/>
      <c r="Q49" s="65"/>
      <c r="R49" s="65"/>
      <c r="S49" s="65"/>
      <c r="T49" s="65"/>
      <c r="U49" s="65"/>
      <c r="V49" s="65"/>
      <c r="W49" s="65"/>
      <c r="X49" s="65"/>
      <c r="Y49" s="177"/>
      <c r="Z49" s="177"/>
      <c r="AA49" s="389"/>
      <c r="AB49" s="154"/>
      <c r="AC49" s="154"/>
      <c r="AD49" s="154"/>
      <c r="AE49" s="53"/>
      <c r="AF49" s="128"/>
      <c r="AG49" s="128"/>
      <c r="AH49" s="57"/>
    </row>
    <row r="50" spans="2:36" x14ac:dyDescent="0.15">
      <c r="D50" s="767" t="s">
        <v>405</v>
      </c>
      <c r="E50" s="767"/>
      <c r="F50" s="767"/>
      <c r="G50" s="767"/>
      <c r="H50" s="767"/>
      <c r="I50" s="115"/>
      <c r="J50" s="115"/>
      <c r="K50" s="115"/>
      <c r="L50" s="115"/>
      <c r="M50" s="115"/>
      <c r="N50" s="115"/>
      <c r="O50" s="115"/>
      <c r="P50" s="115"/>
      <c r="Q50" s="57"/>
      <c r="R50" s="57"/>
      <c r="S50" s="328"/>
      <c r="T50" s="328"/>
      <c r="U50" s="57"/>
      <c r="V50" s="22"/>
      <c r="W50" s="22"/>
      <c r="X50" s="22"/>
      <c r="Y50" s="22"/>
      <c r="Z50" s="22"/>
      <c r="AA50" s="350"/>
      <c r="AB50" s="22"/>
      <c r="AC50" s="22"/>
      <c r="AD50" s="22"/>
      <c r="AE50" s="22"/>
      <c r="AF50" s="22"/>
    </row>
    <row r="51" spans="2:36" ht="33" customHeight="1" x14ac:dyDescent="0.15">
      <c r="D51" s="767"/>
      <c r="E51" s="767"/>
      <c r="F51" s="767"/>
      <c r="G51" s="767"/>
      <c r="H51" s="767"/>
      <c r="I51" s="116"/>
      <c r="J51" s="116"/>
      <c r="K51" s="116"/>
      <c r="L51" s="116"/>
      <c r="M51" s="116"/>
      <c r="N51" s="116"/>
      <c r="O51" s="116"/>
      <c r="P51" s="116"/>
      <c r="R51" s="463" t="s">
        <v>451</v>
      </c>
      <c r="V51" s="356"/>
      <c r="W51" s="480"/>
      <c r="X51" s="480"/>
      <c r="Y51" s="480"/>
      <c r="Z51" s="480"/>
      <c r="AA51" s="480"/>
      <c r="AB51" s="480"/>
      <c r="AC51" s="480"/>
      <c r="AD51" s="480"/>
      <c r="AE51" s="480"/>
      <c r="AF51" s="480"/>
    </row>
    <row r="52" spans="2:36" ht="31.5" customHeight="1" thickBot="1" x14ac:dyDescent="0.2">
      <c r="D52" s="116"/>
      <c r="E52" s="116"/>
      <c r="F52" s="116"/>
      <c r="G52" s="116"/>
      <c r="H52" s="116"/>
      <c r="I52" s="116"/>
      <c r="J52" s="116"/>
      <c r="K52" s="116"/>
      <c r="L52" s="116"/>
      <c r="M52" s="116"/>
      <c r="N52" s="116"/>
      <c r="O52" s="116"/>
      <c r="P52" s="116"/>
      <c r="V52" s="356"/>
      <c r="W52" s="480"/>
      <c r="X52" s="480"/>
      <c r="Y52" s="480"/>
      <c r="Z52" s="480"/>
      <c r="AA52" s="480"/>
      <c r="AB52" s="480"/>
      <c r="AC52" s="480"/>
      <c r="AD52" s="480"/>
      <c r="AE52" s="480"/>
      <c r="AF52" s="480"/>
    </row>
    <row r="53" spans="2:36" ht="93" customHeight="1" x14ac:dyDescent="0.15">
      <c r="D53" s="573"/>
      <c r="E53" s="796" t="s">
        <v>136</v>
      </c>
      <c r="F53" s="797"/>
      <c r="G53" s="798"/>
      <c r="H53" s="818" t="s">
        <v>406</v>
      </c>
      <c r="I53" s="819"/>
      <c r="J53" s="819"/>
      <c r="K53" s="780" t="s">
        <v>104</v>
      </c>
      <c r="L53" s="780"/>
      <c r="M53" s="780"/>
      <c r="N53" s="780" t="s">
        <v>380</v>
      </c>
      <c r="O53" s="780"/>
      <c r="P53" s="780"/>
      <c r="Q53" s="399"/>
      <c r="Z53" s="356"/>
      <c r="AA53" s="356"/>
      <c r="AB53" s="356"/>
      <c r="AC53" s="345"/>
      <c r="AD53" s="356"/>
      <c r="AE53" s="346"/>
      <c r="AF53" s="356"/>
      <c r="AG53" s="356"/>
      <c r="AH53" s="356"/>
      <c r="AI53" s="356"/>
      <c r="AJ53" s="356"/>
    </row>
    <row r="54" spans="2:36" ht="45.75" customHeight="1" x14ac:dyDescent="0.15">
      <c r="D54" s="574" t="s">
        <v>102</v>
      </c>
      <c r="E54" s="781">
        <f>計算_集計!F16</f>
        <v>44881</v>
      </c>
      <c r="F54" s="779"/>
      <c r="G54" s="782"/>
      <c r="H54" s="822">
        <f>計算_集計!E16</f>
        <v>44967</v>
      </c>
      <c r="I54" s="779"/>
      <c r="J54" s="779"/>
      <c r="K54" s="779">
        <f>計算_集計!D16</f>
        <v>44622</v>
      </c>
      <c r="L54" s="779"/>
      <c r="M54" s="779"/>
      <c r="N54" s="779">
        <f>計算_集計!C16</f>
        <v>44562</v>
      </c>
      <c r="O54" s="779"/>
      <c r="P54" s="779"/>
      <c r="Q54" s="400"/>
      <c r="Z54" s="356"/>
      <c r="AA54" s="356"/>
      <c r="AB54" s="356"/>
      <c r="AC54" s="356"/>
      <c r="AD54" s="356"/>
      <c r="AE54" s="356"/>
      <c r="AF54" s="356"/>
      <c r="AG54" s="356"/>
      <c r="AH54" s="356"/>
      <c r="AI54" s="356"/>
      <c r="AJ54" s="356"/>
    </row>
    <row r="55" spans="2:36" ht="45.75" customHeight="1" x14ac:dyDescent="0.15">
      <c r="D55" s="575" t="s">
        <v>112</v>
      </c>
      <c r="E55" s="783">
        <f>計算_集計!F17</f>
        <v>67</v>
      </c>
      <c r="F55" s="778"/>
      <c r="G55" s="784"/>
      <c r="H55" s="823">
        <f>計算_集計!E17</f>
        <v>60</v>
      </c>
      <c r="I55" s="778"/>
      <c r="J55" s="778"/>
      <c r="K55" s="778">
        <f>計算_集計!D17</f>
        <v>50</v>
      </c>
      <c r="L55" s="778"/>
      <c r="M55" s="778"/>
      <c r="N55" s="778">
        <f>計算_集計!C17</f>
        <v>40</v>
      </c>
      <c r="O55" s="778"/>
      <c r="P55" s="778"/>
      <c r="Q55" s="401"/>
      <c r="Z55" s="356"/>
      <c r="AA55" s="356"/>
      <c r="AB55" s="356"/>
      <c r="AC55" s="356"/>
      <c r="AD55" s="356"/>
      <c r="AE55" s="356"/>
      <c r="AF55" s="356"/>
      <c r="AG55" s="356"/>
      <c r="AH55" s="356"/>
      <c r="AI55" s="356"/>
      <c r="AJ55" s="356"/>
    </row>
    <row r="56" spans="2:36" ht="45.75" customHeight="1" x14ac:dyDescent="0.15">
      <c r="D56" s="575" t="s">
        <v>113</v>
      </c>
      <c r="E56" s="783">
        <f>計算_集計!F18</f>
        <v>24</v>
      </c>
      <c r="F56" s="778"/>
      <c r="G56" s="784"/>
      <c r="H56" s="823">
        <f>計算_集計!E18</f>
        <v>40</v>
      </c>
      <c r="I56" s="778"/>
      <c r="J56" s="778"/>
      <c r="K56" s="778">
        <f>計算_集計!D18</f>
        <v>45</v>
      </c>
      <c r="L56" s="778"/>
      <c r="M56" s="778"/>
      <c r="N56" s="778">
        <f>計算_集計!C18</f>
        <v>30</v>
      </c>
      <c r="O56" s="778"/>
      <c r="P56" s="778"/>
      <c r="Q56" s="401"/>
    </row>
    <row r="57" spans="2:36" ht="45.75" customHeight="1" x14ac:dyDescent="0.15">
      <c r="D57" s="575" t="s">
        <v>71</v>
      </c>
      <c r="E57" s="771">
        <f>計算_集計!F19</f>
        <v>6.875</v>
      </c>
      <c r="F57" s="772"/>
      <c r="G57" s="773"/>
      <c r="H57" s="777">
        <f>計算_集計!E19</f>
        <v>4</v>
      </c>
      <c r="I57" s="772"/>
      <c r="J57" s="772"/>
      <c r="K57" s="772">
        <f>計算_集計!D19</f>
        <v>5</v>
      </c>
      <c r="L57" s="772"/>
      <c r="M57" s="772"/>
      <c r="N57" s="772">
        <f>計算_集計!C19</f>
        <v>4</v>
      </c>
      <c r="O57" s="772"/>
      <c r="P57" s="772"/>
      <c r="Q57" s="402"/>
    </row>
    <row r="58" spans="2:36" ht="45.75" customHeight="1" x14ac:dyDescent="0.15">
      <c r="D58" s="575" t="s">
        <v>100</v>
      </c>
      <c r="E58" s="771">
        <f>計算_集計!F20</f>
        <v>4</v>
      </c>
      <c r="F58" s="772"/>
      <c r="G58" s="773"/>
      <c r="H58" s="777">
        <f>計算_集計!E20</f>
        <v>3</v>
      </c>
      <c r="I58" s="772"/>
      <c r="J58" s="772"/>
      <c r="K58" s="772">
        <f>計算_集計!D20</f>
        <v>3</v>
      </c>
      <c r="L58" s="772"/>
      <c r="M58" s="772"/>
      <c r="N58" s="772">
        <f>計算_集計!C20</f>
        <v>3</v>
      </c>
      <c r="O58" s="772"/>
      <c r="P58" s="772"/>
      <c r="Q58" s="402"/>
    </row>
    <row r="59" spans="2:36" ht="45.75" customHeight="1" x14ac:dyDescent="0.15">
      <c r="D59" s="575" t="s">
        <v>87</v>
      </c>
      <c r="E59" s="771">
        <f>計算_集計!F21</f>
        <v>4.625</v>
      </c>
      <c r="F59" s="772"/>
      <c r="G59" s="773"/>
      <c r="H59" s="777">
        <f>計算_集計!E21</f>
        <v>6</v>
      </c>
      <c r="I59" s="772"/>
      <c r="J59" s="772"/>
      <c r="K59" s="772">
        <f>計算_集計!D21</f>
        <v>6</v>
      </c>
      <c r="L59" s="772"/>
      <c r="M59" s="772"/>
      <c r="N59" s="772">
        <f>計算_集計!C21</f>
        <v>6</v>
      </c>
      <c r="O59" s="772"/>
      <c r="P59" s="772"/>
      <c r="Q59" s="402"/>
    </row>
    <row r="60" spans="2:36" ht="45.75" customHeight="1" thickBot="1" x14ac:dyDescent="0.2">
      <c r="D60" s="576" t="s">
        <v>92</v>
      </c>
      <c r="E60" s="774">
        <f>計算_集計!F22</f>
        <v>3.875</v>
      </c>
      <c r="F60" s="775"/>
      <c r="G60" s="776"/>
      <c r="H60" s="777">
        <f>計算_集計!E22</f>
        <v>7</v>
      </c>
      <c r="I60" s="772"/>
      <c r="J60" s="772"/>
      <c r="K60" s="772">
        <f>計算_集計!D22</f>
        <v>7</v>
      </c>
      <c r="L60" s="772"/>
      <c r="M60" s="772"/>
      <c r="N60" s="772">
        <f>計算_集計!C22</f>
        <v>3</v>
      </c>
      <c r="O60" s="772"/>
      <c r="P60" s="772"/>
      <c r="Q60" s="402"/>
    </row>
    <row r="61" spans="2:36" ht="44.25" customHeight="1" x14ac:dyDescent="0.15"/>
    <row r="63" spans="2:36" ht="15.75" customHeight="1" x14ac:dyDescent="0.15">
      <c r="D63" s="766" t="s">
        <v>455</v>
      </c>
      <c r="E63" s="766"/>
      <c r="F63" s="766"/>
      <c r="G63" s="766"/>
      <c r="H63" s="766"/>
      <c r="I63" s="766"/>
      <c r="J63" s="766"/>
      <c r="N63" s="345"/>
      <c r="O63" s="345"/>
      <c r="P63" s="345"/>
      <c r="Q63" s="345"/>
      <c r="R63" s="766" t="s">
        <v>454</v>
      </c>
      <c r="S63" s="766"/>
      <c r="T63" s="766"/>
      <c r="U63" s="766"/>
      <c r="V63" s="766"/>
      <c r="W63" s="766"/>
      <c r="X63" s="766"/>
      <c r="Y63" s="481"/>
      <c r="Z63" s="481"/>
      <c r="AA63" s="481"/>
      <c r="AB63" s="481"/>
      <c r="AC63" s="481"/>
      <c r="AD63" s="481"/>
      <c r="AE63" s="481"/>
    </row>
    <row r="64" spans="2:36" ht="37.5" customHeight="1" x14ac:dyDescent="0.15">
      <c r="D64" s="766"/>
      <c r="E64" s="766"/>
      <c r="F64" s="766"/>
      <c r="G64" s="766"/>
      <c r="H64" s="766"/>
      <c r="I64" s="766"/>
      <c r="J64" s="766"/>
      <c r="N64" s="345"/>
      <c r="O64" s="345"/>
      <c r="P64" s="345"/>
      <c r="Q64" s="345"/>
      <c r="R64" s="766"/>
      <c r="S64" s="766"/>
      <c r="T64" s="766"/>
      <c r="U64" s="766"/>
      <c r="V64" s="766"/>
      <c r="W64" s="766"/>
      <c r="X64" s="766"/>
      <c r="Y64" s="481"/>
      <c r="Z64" s="481"/>
      <c r="AA64" s="481"/>
      <c r="AB64" s="481"/>
      <c r="AC64" s="481"/>
      <c r="AD64" s="481"/>
      <c r="AE64" s="481"/>
    </row>
  </sheetData>
  <mergeCells count="69">
    <mergeCell ref="O15:Q15"/>
    <mergeCell ref="O16:Q16"/>
    <mergeCell ref="O17:Q17"/>
    <mergeCell ref="O18:Q18"/>
    <mergeCell ref="O19:Q19"/>
    <mergeCell ref="N55:P55"/>
    <mergeCell ref="M25:AF46"/>
    <mergeCell ref="X19:AD20"/>
    <mergeCell ref="N53:P53"/>
    <mergeCell ref="N54:P54"/>
    <mergeCell ref="O20:Q20"/>
    <mergeCell ref="AC13:AD13"/>
    <mergeCell ref="AC14:AD14"/>
    <mergeCell ref="H60:J60"/>
    <mergeCell ref="K60:M60"/>
    <mergeCell ref="K59:M59"/>
    <mergeCell ref="K58:M58"/>
    <mergeCell ref="N59:P59"/>
    <mergeCell ref="N60:P60"/>
    <mergeCell ref="H54:J54"/>
    <mergeCell ref="H55:J55"/>
    <mergeCell ref="H56:J56"/>
    <mergeCell ref="H57:J57"/>
    <mergeCell ref="H59:J59"/>
    <mergeCell ref="N56:P56"/>
    <mergeCell ref="N57:P57"/>
    <mergeCell ref="N58:P58"/>
    <mergeCell ref="C44:K46"/>
    <mergeCell ref="H41:K41"/>
    <mergeCell ref="F41:G41"/>
    <mergeCell ref="C41:E41"/>
    <mergeCell ref="H53:J53"/>
    <mergeCell ref="C31:E32"/>
    <mergeCell ref="F27:G28"/>
    <mergeCell ref="F31:G32"/>
    <mergeCell ref="C24:G25"/>
    <mergeCell ref="C43:K43"/>
    <mergeCell ref="E55:G55"/>
    <mergeCell ref="E56:G56"/>
    <mergeCell ref="C5:AF5"/>
    <mergeCell ref="X7:AB7"/>
    <mergeCell ref="X9:Z9"/>
    <mergeCell ref="C6:F7"/>
    <mergeCell ref="C9:D10"/>
    <mergeCell ref="E9:I10"/>
    <mergeCell ref="H27:H28"/>
    <mergeCell ref="H31:H32"/>
    <mergeCell ref="C11:D12"/>
    <mergeCell ref="C13:D14"/>
    <mergeCell ref="E11:I12"/>
    <mergeCell ref="E13:I14"/>
    <mergeCell ref="E53:G53"/>
    <mergeCell ref="C27:E28"/>
    <mergeCell ref="R63:X64"/>
    <mergeCell ref="D63:J64"/>
    <mergeCell ref="D50:H51"/>
    <mergeCell ref="F35:G35"/>
    <mergeCell ref="C38:E39"/>
    <mergeCell ref="E57:G57"/>
    <mergeCell ref="E58:G58"/>
    <mergeCell ref="E59:G59"/>
    <mergeCell ref="E60:G60"/>
    <mergeCell ref="H58:J58"/>
    <mergeCell ref="K57:M57"/>
    <mergeCell ref="K56:M56"/>
    <mergeCell ref="K55:M55"/>
    <mergeCell ref="K54:M54"/>
    <mergeCell ref="K53:M53"/>
    <mergeCell ref="E54:G54"/>
  </mergeCells>
  <phoneticPr fontId="2"/>
  <pageMargins left="0.25" right="0.25" top="0.75" bottom="0.75" header="0.3" footer="0.3"/>
  <pageSetup paperSize="9" scale="25"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F145-DD55-4443-9A80-BB90FDEA0534}">
  <dimension ref="F1:CT448"/>
  <sheetViews>
    <sheetView showGridLines="0" view="pageBreakPreview" zoomScale="25" zoomScaleNormal="25" zoomScaleSheetLayoutView="25" zoomScalePageLayoutView="25" workbookViewId="0"/>
  </sheetViews>
  <sheetFormatPr defaultColWidth="8.875" defaultRowHeight="39.75" x14ac:dyDescent="0.15"/>
  <cols>
    <col min="1" max="4" width="8.875" style="1"/>
    <col min="5" max="6" width="8.875" style="1" customWidth="1"/>
    <col min="7" max="7" width="9.625" style="1" customWidth="1"/>
    <col min="8" max="8" width="12.5" style="1" customWidth="1"/>
    <col min="9" max="9" width="10.375" style="1" customWidth="1"/>
    <col min="10" max="11" width="6.75" style="1" customWidth="1"/>
    <col min="12" max="12" width="7.875" style="1" customWidth="1"/>
    <col min="13" max="15" width="6.75" style="1" customWidth="1"/>
    <col min="16" max="16" width="9.5" style="1" customWidth="1"/>
    <col min="17" max="17" width="5.625" style="1" customWidth="1"/>
    <col min="18" max="18" width="6.75" style="1" customWidth="1"/>
    <col min="19" max="19" width="17.25" style="1" customWidth="1"/>
    <col min="20" max="22" width="6.75" style="1" customWidth="1"/>
    <col min="23" max="23" width="7.875" style="1" customWidth="1"/>
    <col min="24" max="24" width="19.125" style="1" customWidth="1"/>
    <col min="25" max="25" width="13.25" style="384" customWidth="1"/>
    <col min="26" max="26" width="7.25" style="1" customWidth="1"/>
    <col min="27" max="27" width="5.625" style="1" customWidth="1"/>
    <col min="28" max="28" width="13.25" style="1" customWidth="1"/>
    <col min="29" max="37" width="6.75" style="1" customWidth="1"/>
    <col min="38" max="38" width="5.625" style="1" customWidth="1"/>
    <col min="39" max="43" width="9" style="1" customWidth="1"/>
    <col min="44" max="44" width="8.5" style="1" customWidth="1"/>
    <col min="45" max="46" width="8.625" style="2" customWidth="1"/>
    <col min="47" max="47" width="8.625" style="1" customWidth="1"/>
    <col min="48" max="48" width="8.875" style="1" customWidth="1"/>
    <col min="49" max="51" width="6.75" style="1" customWidth="1"/>
    <col min="52" max="53" width="9.625" style="1" customWidth="1"/>
    <col min="54" max="54" width="6.75" style="1" customWidth="1"/>
    <col min="55" max="55" width="5.625" style="1" customWidth="1"/>
    <col min="56" max="56" width="6.75" style="1" customWidth="1"/>
    <col min="57" max="57" width="17.25" style="1" customWidth="1"/>
    <col min="58" max="58" width="13.625" style="1" customWidth="1"/>
    <col min="59" max="59" width="11.125" style="1" customWidth="1"/>
    <col min="60" max="60" width="18.25" style="1" customWidth="1"/>
    <col min="61" max="61" width="8.875" style="1" customWidth="1"/>
    <col min="62" max="62" width="10.375" style="1" customWidth="1"/>
    <col min="63" max="63" width="13.375" style="384" customWidth="1"/>
    <col min="64" max="64" width="12.375" style="1" customWidth="1"/>
    <col min="65" max="65" width="7.875" style="1" customWidth="1"/>
    <col min="66" max="71" width="10.375" style="1" customWidth="1"/>
    <col min="72" max="72" width="11.125" style="1" customWidth="1"/>
    <col min="73" max="73" width="5.625" style="1" customWidth="1"/>
    <col min="74" max="76" width="9" style="1" customWidth="1"/>
    <col min="77" max="77" width="11.5" style="1" customWidth="1"/>
    <col min="78" max="78" width="6.5" style="1" customWidth="1"/>
    <col min="79" max="80" width="9" style="1" customWidth="1"/>
    <col min="81" max="81" width="3.875" style="2" customWidth="1"/>
    <col min="82" max="16384" width="8.875" style="1"/>
  </cols>
  <sheetData>
    <row r="1" spans="7:88" s="21" customFormat="1" ht="75" customHeight="1" x14ac:dyDescent="0.15">
      <c r="G1" s="900" t="s">
        <v>495</v>
      </c>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5"/>
      <c r="AU1" s="8"/>
      <c r="AV1" s="8"/>
      <c r="AW1" s="16"/>
      <c r="AX1" s="16"/>
      <c r="AY1" s="16"/>
      <c r="AZ1" s="16"/>
      <c r="BA1" s="16"/>
      <c r="BB1" s="16"/>
      <c r="BC1" s="16"/>
      <c r="BD1" s="16"/>
      <c r="BE1" s="16"/>
      <c r="BF1" s="16"/>
      <c r="BG1" s="16"/>
      <c r="BH1" s="16"/>
      <c r="BI1" s="16"/>
      <c r="BJ1" s="16"/>
      <c r="BK1" s="377"/>
      <c r="BL1" s="16"/>
      <c r="BM1" s="16"/>
      <c r="BN1" s="16"/>
      <c r="BO1" s="16"/>
      <c r="BP1" s="16"/>
      <c r="BQ1" s="16"/>
      <c r="BR1" s="16"/>
      <c r="BS1" s="16"/>
      <c r="BT1" s="16"/>
      <c r="BU1" s="16"/>
      <c r="BV1" s="16"/>
      <c r="BW1" s="16"/>
      <c r="BX1" s="16"/>
      <c r="BY1" s="16"/>
      <c r="BZ1" s="16"/>
      <c r="CA1" s="16"/>
      <c r="CB1" s="16"/>
      <c r="CC1" s="13"/>
      <c r="CD1" s="16"/>
      <c r="CE1" s="16"/>
      <c r="CF1" s="16"/>
      <c r="CG1" s="16"/>
      <c r="CH1" s="16"/>
      <c r="CI1" s="16"/>
      <c r="CJ1" s="16"/>
    </row>
    <row r="2" spans="7:88" s="21" customFormat="1" x14ac:dyDescent="0.15">
      <c r="Y2" s="378"/>
      <c r="AS2" s="350"/>
      <c r="AT2" s="350"/>
      <c r="BK2" s="378"/>
      <c r="CC2" s="350"/>
    </row>
    <row r="3" spans="7:88" s="21" customFormat="1" x14ac:dyDescent="0.15">
      <c r="Y3" s="378"/>
      <c r="AS3" s="350"/>
      <c r="AT3" s="350"/>
      <c r="BK3" s="378"/>
      <c r="CC3" s="350"/>
    </row>
    <row r="4" spans="7:88" s="21" customFormat="1" x14ac:dyDescent="0.15">
      <c r="Y4" s="378"/>
      <c r="AS4" s="350"/>
      <c r="AT4" s="350"/>
      <c r="BK4" s="378"/>
      <c r="CC4" s="350"/>
      <c r="CE4" s="54"/>
      <c r="CF4" s="54"/>
    </row>
    <row r="5" spans="7:88" s="21" customFormat="1" ht="72.75" customHeight="1" x14ac:dyDescent="0.15">
      <c r="Y5" s="378"/>
      <c r="AG5" s="863" t="s">
        <v>467</v>
      </c>
      <c r="AH5" s="863"/>
      <c r="AI5" s="863"/>
      <c r="AJ5" s="863"/>
      <c r="AK5" s="863">
        <f>入力①!$D$7</f>
        <v>44881</v>
      </c>
      <c r="AL5" s="863"/>
      <c r="AM5" s="863"/>
      <c r="AN5" s="863"/>
      <c r="AO5" s="863"/>
      <c r="AP5" s="863"/>
      <c r="AQ5" s="863"/>
      <c r="AR5" s="863"/>
      <c r="AS5" s="350"/>
      <c r="AT5" s="350"/>
      <c r="BK5" s="378"/>
      <c r="BR5" s="863" t="s">
        <v>467</v>
      </c>
      <c r="BS5" s="863"/>
      <c r="BT5" s="863"/>
      <c r="BU5" s="863"/>
      <c r="BV5" s="863">
        <f>入力①!$D$7</f>
        <v>44881</v>
      </c>
      <c r="BW5" s="863"/>
      <c r="BX5" s="863"/>
      <c r="BY5" s="863"/>
      <c r="BZ5" s="863"/>
      <c r="CA5" s="863"/>
      <c r="CB5" s="863"/>
      <c r="CC5" s="863"/>
      <c r="CE5" s="54"/>
      <c r="CF5" s="54"/>
    </row>
    <row r="6" spans="7:88" ht="78.95" customHeight="1" x14ac:dyDescent="0.15">
      <c r="G6" s="2"/>
      <c r="H6" s="901" t="s">
        <v>509</v>
      </c>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478"/>
      <c r="AU6" s="856" t="s">
        <v>510</v>
      </c>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row>
    <row r="7" spans="7:88" ht="15.75" customHeight="1" x14ac:dyDescent="0.15">
      <c r="G7" s="2"/>
      <c r="H7" s="857" t="s">
        <v>464</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473"/>
      <c r="AT7" s="473"/>
      <c r="AU7" s="857" t="s">
        <v>465</v>
      </c>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row>
    <row r="8" spans="7:88" ht="15.75" customHeight="1" x14ac:dyDescent="0.15">
      <c r="G8" s="2"/>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473"/>
      <c r="AT8" s="473"/>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c r="CA8" s="857"/>
      <c r="CB8" s="857"/>
    </row>
    <row r="9" spans="7:88" ht="15.75" customHeight="1" x14ac:dyDescent="0.15">
      <c r="G9" s="2"/>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473"/>
      <c r="AT9" s="473"/>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row>
    <row r="10" spans="7:88" ht="15.75" customHeight="1" x14ac:dyDescent="0.15">
      <c r="G10" s="2"/>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473"/>
      <c r="AT10" s="473"/>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row>
    <row r="11" spans="7:88" ht="15.75" customHeight="1" x14ac:dyDescent="0.15">
      <c r="G11" s="2"/>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473"/>
      <c r="AT11" s="473"/>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row>
    <row r="12" spans="7:88" s="61" customFormat="1" ht="28.5" customHeight="1" x14ac:dyDescent="0.15">
      <c r="G12" s="80"/>
      <c r="H12" s="189"/>
      <c r="I12" s="189"/>
      <c r="J12" s="189"/>
      <c r="K12" s="189"/>
      <c r="L12" s="189"/>
      <c r="M12" s="189"/>
      <c r="N12" s="189"/>
      <c r="O12" s="189"/>
      <c r="P12" s="189"/>
      <c r="Q12" s="189"/>
      <c r="R12" s="189"/>
      <c r="S12" s="189"/>
      <c r="T12" s="189"/>
      <c r="U12" s="189"/>
      <c r="V12" s="189"/>
      <c r="W12" s="189"/>
      <c r="X12" s="189"/>
      <c r="Y12" s="37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379"/>
      <c r="BL12" s="189"/>
      <c r="BM12" s="189"/>
      <c r="BN12" s="189"/>
      <c r="BO12" s="189"/>
      <c r="BP12" s="189"/>
      <c r="BQ12" s="189"/>
      <c r="BR12" s="189"/>
      <c r="BS12" s="189"/>
      <c r="BT12" s="189"/>
      <c r="BU12" s="189"/>
      <c r="BV12" s="189"/>
      <c r="BW12" s="189"/>
      <c r="BX12" s="189"/>
      <c r="BY12" s="189"/>
      <c r="BZ12" s="189"/>
      <c r="CA12" s="189"/>
      <c r="CB12" s="189"/>
      <c r="CC12" s="80"/>
    </row>
    <row r="13" spans="7:88" ht="28.5" customHeight="1" x14ac:dyDescent="0.15">
      <c r="G13" s="2"/>
      <c r="H13" s="913" t="s">
        <v>414</v>
      </c>
      <c r="I13" s="913"/>
      <c r="J13" s="913"/>
      <c r="K13" s="913"/>
      <c r="L13" s="913"/>
      <c r="M13" s="913"/>
      <c r="N13" s="913"/>
      <c r="O13" s="913"/>
      <c r="P13" s="913"/>
      <c r="Q13" s="913"/>
      <c r="R13" s="155"/>
      <c r="S13" s="155"/>
      <c r="T13" s="155"/>
      <c r="U13" s="2"/>
      <c r="V13" s="2"/>
      <c r="W13" s="2"/>
      <c r="X13" s="2"/>
      <c r="Y13" s="376"/>
      <c r="Z13" s="2"/>
      <c r="AA13" s="2"/>
      <c r="AB13" s="2"/>
      <c r="AC13" s="2"/>
      <c r="AD13" s="2"/>
      <c r="AE13" s="2"/>
      <c r="AF13" s="2"/>
      <c r="AG13" s="2"/>
      <c r="AH13" s="2"/>
      <c r="AI13" s="2"/>
      <c r="AJ13" s="2"/>
      <c r="AK13" s="2"/>
      <c r="AL13" s="2"/>
      <c r="AM13" s="2"/>
      <c r="AN13" s="2"/>
      <c r="AO13" s="2"/>
      <c r="AP13" s="2"/>
      <c r="AQ13" s="391"/>
      <c r="AR13" s="391"/>
      <c r="AS13" s="80"/>
      <c r="AU13" s="914" t="s">
        <v>415</v>
      </c>
      <c r="AV13" s="914"/>
      <c r="AW13" s="914"/>
      <c r="AX13" s="914"/>
      <c r="AY13" s="914"/>
      <c r="AZ13" s="914"/>
      <c r="BA13" s="914"/>
      <c r="BB13" s="914"/>
      <c r="BC13" s="914"/>
      <c r="BD13" s="914"/>
      <c r="BE13" s="350"/>
      <c r="BF13" s="350"/>
      <c r="BG13" s="350"/>
      <c r="BH13" s="350"/>
      <c r="BI13" s="350"/>
      <c r="BJ13" s="350"/>
      <c r="BK13" s="374"/>
      <c r="BL13" s="350"/>
      <c r="BM13" s="350"/>
      <c r="BN13" s="350"/>
      <c r="BO13" s="350"/>
      <c r="BP13" s="350"/>
      <c r="BQ13" s="350"/>
      <c r="BR13" s="350"/>
      <c r="BS13" s="350"/>
      <c r="BT13" s="350"/>
      <c r="BU13" s="350"/>
      <c r="BV13" s="350"/>
      <c r="BW13" s="350"/>
      <c r="BX13" s="350"/>
      <c r="BY13" s="77"/>
      <c r="BZ13" s="77"/>
      <c r="CA13" s="77"/>
      <c r="CB13" s="77"/>
      <c r="CC13" s="77"/>
      <c r="CD13" s="77"/>
    </row>
    <row r="14" spans="7:88" ht="28.5" customHeight="1" x14ac:dyDescent="0.15">
      <c r="G14" s="2"/>
      <c r="H14" s="913"/>
      <c r="I14" s="913"/>
      <c r="J14" s="913"/>
      <c r="K14" s="913"/>
      <c r="L14" s="913"/>
      <c r="M14" s="913"/>
      <c r="N14" s="913"/>
      <c r="O14" s="913"/>
      <c r="P14" s="913"/>
      <c r="Q14" s="913"/>
      <c r="R14" s="491"/>
      <c r="S14" s="491"/>
      <c r="T14" s="491"/>
      <c r="U14" s="113"/>
      <c r="V14" s="113"/>
      <c r="W14" s="113"/>
      <c r="X14" s="113"/>
      <c r="Y14" s="380"/>
      <c r="Z14" s="113"/>
      <c r="AA14" s="113"/>
      <c r="AB14" s="113"/>
      <c r="AC14" s="113"/>
      <c r="AD14" s="113"/>
      <c r="AE14" s="113"/>
      <c r="AF14" s="113"/>
      <c r="AG14" s="113"/>
      <c r="AH14" s="113"/>
      <c r="AI14" s="113"/>
      <c r="AJ14" s="113"/>
      <c r="AK14" s="113"/>
      <c r="AL14" s="113"/>
      <c r="AM14" s="113"/>
      <c r="AN14" s="113"/>
      <c r="AO14" s="113"/>
      <c r="AP14" s="113"/>
      <c r="AQ14" s="474"/>
      <c r="AR14" s="474"/>
      <c r="AS14" s="80"/>
      <c r="AT14" s="155"/>
      <c r="AU14" s="914"/>
      <c r="AV14" s="914"/>
      <c r="AW14" s="914"/>
      <c r="AX14" s="914"/>
      <c r="AY14" s="914"/>
      <c r="AZ14" s="914"/>
      <c r="BA14" s="914"/>
      <c r="BB14" s="914"/>
      <c r="BC14" s="914"/>
      <c r="BD14" s="914"/>
      <c r="BE14" s="351"/>
      <c r="BF14" s="351"/>
      <c r="BG14" s="351"/>
      <c r="BH14" s="351"/>
      <c r="BI14" s="351"/>
      <c r="BJ14" s="351"/>
      <c r="BK14" s="387"/>
      <c r="BL14" s="351"/>
      <c r="BM14" s="351"/>
      <c r="BN14" s="351"/>
      <c r="BO14" s="351"/>
      <c r="BP14" s="351"/>
      <c r="BQ14" s="351"/>
      <c r="BR14" s="351"/>
      <c r="BS14" s="351"/>
      <c r="BT14" s="351"/>
      <c r="BU14" s="351"/>
      <c r="BV14" s="351"/>
      <c r="BW14" s="351"/>
      <c r="BX14" s="351"/>
      <c r="BY14" s="79"/>
      <c r="BZ14" s="79"/>
      <c r="CA14" s="79"/>
      <c r="CB14" s="79"/>
      <c r="CC14" s="77"/>
      <c r="CD14" s="391"/>
    </row>
    <row r="15" spans="7:88" ht="28.5" customHeight="1" x14ac:dyDescent="0.15">
      <c r="G15" s="2"/>
      <c r="H15" s="913"/>
      <c r="I15" s="913"/>
      <c r="J15" s="913"/>
      <c r="K15" s="913"/>
      <c r="L15" s="913"/>
      <c r="M15" s="913"/>
      <c r="N15" s="913"/>
      <c r="O15" s="913"/>
      <c r="P15" s="913"/>
      <c r="Q15" s="913"/>
      <c r="R15" s="155"/>
      <c r="S15" s="155"/>
      <c r="T15" s="155"/>
      <c r="U15" s="2"/>
      <c r="V15" s="2"/>
      <c r="W15" s="2"/>
      <c r="X15" s="2"/>
      <c r="Y15" s="376"/>
      <c r="Z15" s="2"/>
      <c r="AA15" s="2"/>
      <c r="AB15" s="2"/>
      <c r="AC15" s="2"/>
      <c r="AD15" s="2"/>
      <c r="AE15" s="2"/>
      <c r="AF15" s="2"/>
      <c r="AG15" s="2"/>
      <c r="AH15" s="2"/>
      <c r="AI15" s="2"/>
      <c r="AJ15" s="2"/>
      <c r="AK15" s="2"/>
      <c r="AL15" s="2"/>
      <c r="AM15" s="2"/>
      <c r="AN15" s="2"/>
      <c r="AO15" s="2"/>
      <c r="AP15" s="2"/>
      <c r="AQ15" s="391"/>
      <c r="AR15" s="391"/>
      <c r="AS15" s="80"/>
      <c r="AT15" s="155"/>
      <c r="AU15" s="914"/>
      <c r="AV15" s="914"/>
      <c r="AW15" s="914"/>
      <c r="AX15" s="914"/>
      <c r="AY15" s="914"/>
      <c r="AZ15" s="914"/>
      <c r="BA15" s="914"/>
      <c r="BB15" s="914"/>
      <c r="BC15" s="914"/>
      <c r="BD15" s="914"/>
      <c r="BE15" s="350"/>
      <c r="BF15" s="350"/>
      <c r="BG15" s="350"/>
      <c r="BH15" s="350"/>
      <c r="BI15" s="350"/>
      <c r="BJ15" s="350"/>
      <c r="BK15" s="374"/>
      <c r="BL15" s="350"/>
      <c r="BM15" s="350"/>
      <c r="BN15" s="350"/>
      <c r="BO15" s="350"/>
      <c r="BP15" s="350"/>
      <c r="BQ15" s="350"/>
      <c r="BR15" s="350"/>
      <c r="BS15" s="350"/>
      <c r="BT15" s="350"/>
      <c r="BU15" s="350"/>
      <c r="BV15" s="350"/>
      <c r="BW15" s="349"/>
      <c r="BX15" s="350"/>
      <c r="BY15" s="77"/>
      <c r="BZ15" s="77"/>
      <c r="CA15" s="77"/>
      <c r="CB15" s="77"/>
      <c r="CC15" s="77"/>
      <c r="CD15" s="77"/>
    </row>
    <row r="16" spans="7:88" ht="28.5" customHeight="1" thickBot="1" x14ac:dyDescent="0.2">
      <c r="G16" s="2"/>
      <c r="H16" s="80"/>
      <c r="I16" s="80"/>
      <c r="J16" s="80"/>
      <c r="K16" s="80"/>
      <c r="L16" s="80"/>
      <c r="M16" s="80"/>
      <c r="N16" s="80"/>
      <c r="O16" s="80"/>
      <c r="P16" s="80"/>
      <c r="Q16" s="80"/>
      <c r="R16" s="80"/>
      <c r="S16" s="80"/>
      <c r="T16" s="80"/>
      <c r="U16" s="80"/>
      <c r="V16" s="80"/>
      <c r="W16" s="80"/>
      <c r="X16" s="80"/>
      <c r="Y16" s="381"/>
      <c r="Z16" s="80"/>
      <c r="AA16" s="80"/>
      <c r="AB16" s="80"/>
      <c r="AC16" s="80"/>
      <c r="AD16" s="80"/>
      <c r="AE16" s="80"/>
      <c r="AF16" s="80"/>
      <c r="AG16" s="80"/>
      <c r="AH16" s="80"/>
      <c r="AI16" s="80"/>
      <c r="AJ16" s="80"/>
      <c r="AK16" s="80"/>
      <c r="AL16" s="80"/>
      <c r="AM16" s="80"/>
      <c r="AN16" s="80"/>
      <c r="AO16" s="80"/>
      <c r="AP16" s="80"/>
      <c r="AQ16" s="80"/>
      <c r="AR16" s="80"/>
      <c r="AS16" s="80"/>
      <c r="AT16" s="390"/>
      <c r="AU16" s="80"/>
      <c r="AV16" s="80"/>
      <c r="AW16" s="80"/>
      <c r="AX16" s="80"/>
      <c r="AY16" s="80"/>
      <c r="AZ16" s="80"/>
      <c r="BA16" s="80"/>
      <c r="BB16" s="80"/>
      <c r="BC16" s="80"/>
      <c r="BD16" s="80"/>
      <c r="BE16" s="80"/>
      <c r="BF16" s="80"/>
      <c r="BG16" s="80"/>
      <c r="BH16" s="80"/>
      <c r="BI16" s="80"/>
      <c r="BJ16" s="80"/>
      <c r="BK16" s="80"/>
      <c r="BL16" s="381"/>
      <c r="BM16" s="80"/>
      <c r="BN16" s="80"/>
      <c r="BO16" s="80"/>
      <c r="BP16" s="80"/>
      <c r="BQ16" s="80"/>
      <c r="BR16" s="80"/>
      <c r="BS16" s="80"/>
      <c r="BT16" s="80"/>
      <c r="BU16" s="80"/>
      <c r="BV16" s="80"/>
      <c r="BW16" s="80"/>
      <c r="BX16" s="80"/>
      <c r="BY16" s="80"/>
      <c r="BZ16" s="80"/>
      <c r="CA16" s="80"/>
      <c r="CB16" s="80"/>
      <c r="CC16" s="80"/>
      <c r="CD16" s="80"/>
      <c r="CE16" s="80"/>
      <c r="CF16" s="80"/>
    </row>
    <row r="17" spans="7:85" s="153" customFormat="1" ht="28.5" customHeight="1" x14ac:dyDescent="0.15">
      <c r="H17" s="452"/>
      <c r="I17" s="902" t="s">
        <v>420</v>
      </c>
      <c r="J17" s="902"/>
      <c r="K17" s="902"/>
      <c r="L17" s="903">
        <f>計算_集計!C8</f>
        <v>67</v>
      </c>
      <c r="M17" s="904"/>
      <c r="N17" s="905"/>
      <c r="O17" s="909" t="s">
        <v>444</v>
      </c>
      <c r="P17" s="910"/>
      <c r="Q17" s="397"/>
      <c r="R17" s="902" t="s">
        <v>450</v>
      </c>
      <c r="S17" s="902"/>
      <c r="T17" s="902"/>
      <c r="U17" s="903">
        <f>計算_集計!D8</f>
        <v>45</v>
      </c>
      <c r="V17" s="904"/>
      <c r="W17" s="905"/>
      <c r="X17" s="909" t="s">
        <v>444</v>
      </c>
      <c r="Y17" s="910"/>
      <c r="Z17" s="450"/>
      <c r="AA17" s="451"/>
      <c r="AB17" s="454"/>
      <c r="AC17" s="454"/>
      <c r="AD17" s="450"/>
      <c r="AE17" s="450"/>
      <c r="AF17" s="450"/>
      <c r="AG17" s="450"/>
      <c r="AH17" s="450"/>
      <c r="AI17" s="451"/>
      <c r="AJ17" s="450"/>
      <c r="AK17" s="450"/>
      <c r="AL17" s="450"/>
      <c r="AM17" s="450"/>
      <c r="AN17" s="450"/>
      <c r="AO17" s="450"/>
      <c r="AP17" s="397"/>
      <c r="AQ17" s="187"/>
      <c r="AR17" s="187"/>
      <c r="AS17" s="392"/>
      <c r="AT17" s="151"/>
      <c r="AU17" s="452"/>
      <c r="AV17" s="902" t="s">
        <v>445</v>
      </c>
      <c r="AW17" s="902"/>
      <c r="AX17" s="902"/>
      <c r="AY17" s="903">
        <f>計算_集計!AN8</f>
        <v>24</v>
      </c>
      <c r="AZ17" s="904"/>
      <c r="BA17" s="905"/>
      <c r="BB17" s="909" t="s">
        <v>444</v>
      </c>
      <c r="BC17" s="910"/>
      <c r="BD17" s="397"/>
      <c r="BE17" s="902"/>
      <c r="BF17" s="902"/>
      <c r="BG17" s="902"/>
      <c r="BH17" s="911"/>
      <c r="BI17" s="911"/>
      <c r="BJ17" s="911"/>
      <c r="BK17" s="912"/>
      <c r="BL17" s="912"/>
      <c r="BM17" s="450"/>
      <c r="BN17" s="451"/>
      <c r="BO17" s="454"/>
      <c r="BP17" s="454"/>
      <c r="BQ17" s="450"/>
      <c r="BR17" s="450"/>
      <c r="BS17" s="450"/>
      <c r="BT17" s="450"/>
      <c r="BU17" s="450"/>
      <c r="BV17" s="451"/>
      <c r="BW17" s="450"/>
      <c r="BX17" s="450"/>
      <c r="BY17" s="450"/>
      <c r="BZ17" s="450"/>
      <c r="CA17" s="450"/>
      <c r="CB17" s="450"/>
      <c r="CC17" s="397"/>
      <c r="CD17" s="187"/>
      <c r="CE17" s="187"/>
      <c r="CF17" s="392"/>
      <c r="CG17" s="152"/>
    </row>
    <row r="18" spans="7:85" s="153" customFormat="1" ht="28.5" customHeight="1" thickBot="1" x14ac:dyDescent="0.2">
      <c r="H18" s="452"/>
      <c r="I18" s="902"/>
      <c r="J18" s="902"/>
      <c r="K18" s="902"/>
      <c r="L18" s="906"/>
      <c r="M18" s="907"/>
      <c r="N18" s="908"/>
      <c r="O18" s="909"/>
      <c r="P18" s="910"/>
      <c r="Q18" s="397"/>
      <c r="R18" s="902"/>
      <c r="S18" s="902"/>
      <c r="T18" s="902"/>
      <c r="U18" s="906"/>
      <c r="V18" s="907"/>
      <c r="W18" s="908"/>
      <c r="X18" s="909"/>
      <c r="Y18" s="910"/>
      <c r="Z18" s="450"/>
      <c r="AA18" s="451"/>
      <c r="AB18" s="454"/>
      <c r="AC18" s="454"/>
      <c r="AD18" s="450"/>
      <c r="AE18" s="450"/>
      <c r="AF18" s="450"/>
      <c r="AG18" s="450"/>
      <c r="AH18" s="450"/>
      <c r="AI18" s="451"/>
      <c r="AJ18" s="450"/>
      <c r="AK18" s="450"/>
      <c r="AL18" s="450"/>
      <c r="AM18" s="450"/>
      <c r="AN18" s="450"/>
      <c r="AO18" s="450"/>
      <c r="AP18" s="397"/>
      <c r="AQ18" s="187"/>
      <c r="AR18" s="187"/>
      <c r="AS18" s="392"/>
      <c r="AT18" s="151"/>
      <c r="AU18" s="452"/>
      <c r="AV18" s="902"/>
      <c r="AW18" s="902"/>
      <c r="AX18" s="902"/>
      <c r="AY18" s="906"/>
      <c r="AZ18" s="907"/>
      <c r="BA18" s="908"/>
      <c r="BB18" s="909"/>
      <c r="BC18" s="910"/>
      <c r="BD18" s="397"/>
      <c r="BE18" s="902"/>
      <c r="BF18" s="902"/>
      <c r="BG18" s="902"/>
      <c r="BH18" s="911"/>
      <c r="BI18" s="911"/>
      <c r="BJ18" s="911"/>
      <c r="BK18" s="912"/>
      <c r="BL18" s="912"/>
      <c r="BM18" s="450"/>
      <c r="BN18" s="451"/>
      <c r="BO18" s="454"/>
      <c r="BP18" s="454"/>
      <c r="BQ18" s="450"/>
      <c r="BR18" s="450"/>
      <c r="BS18" s="450"/>
      <c r="BT18" s="450"/>
      <c r="BU18" s="450"/>
      <c r="BV18" s="451"/>
      <c r="BW18" s="450"/>
      <c r="BX18" s="450"/>
      <c r="BY18" s="450"/>
      <c r="BZ18" s="450"/>
      <c r="CA18" s="450"/>
      <c r="CB18" s="450"/>
      <c r="CC18" s="397"/>
      <c r="CD18" s="187"/>
      <c r="CE18" s="187"/>
      <c r="CF18" s="392"/>
      <c r="CG18" s="152"/>
    </row>
    <row r="19" spans="7:85" s="153" customFormat="1" ht="28.5" customHeight="1" x14ac:dyDescent="0.15">
      <c r="H19" s="452"/>
      <c r="I19" s="450"/>
      <c r="J19" s="450"/>
      <c r="K19" s="450"/>
      <c r="L19" s="450"/>
      <c r="M19" s="187"/>
      <c r="N19" s="187"/>
      <c r="O19" s="187"/>
      <c r="P19" s="187"/>
      <c r="Q19" s="397"/>
      <c r="R19" s="452"/>
      <c r="S19" s="450"/>
      <c r="T19" s="454"/>
      <c r="U19" s="454"/>
      <c r="V19" s="450"/>
      <c r="W19" s="450"/>
      <c r="X19" s="450"/>
      <c r="Y19" s="452"/>
      <c r="Z19" s="450"/>
      <c r="AA19" s="451"/>
      <c r="AB19" s="454"/>
      <c r="AC19" s="454"/>
      <c r="AD19" s="450"/>
      <c r="AE19" s="450"/>
      <c r="AF19" s="450"/>
      <c r="AG19" s="450"/>
      <c r="AH19" s="450"/>
      <c r="AI19" s="451"/>
      <c r="AJ19" s="450"/>
      <c r="AK19" s="450"/>
      <c r="AL19" s="450"/>
      <c r="AM19" s="450"/>
      <c r="AN19" s="450"/>
      <c r="AO19" s="450"/>
      <c r="AP19" s="397"/>
      <c r="AQ19" s="187"/>
      <c r="AR19" s="187"/>
      <c r="AS19" s="392"/>
      <c r="AT19" s="151"/>
      <c r="AU19" s="452"/>
      <c r="AV19" s="450"/>
      <c r="AW19" s="450"/>
      <c r="AX19" s="450"/>
      <c r="AY19" s="450"/>
      <c r="AZ19" s="187"/>
      <c r="BA19" s="187"/>
      <c r="BB19" s="187"/>
      <c r="BC19" s="187"/>
      <c r="BD19" s="397"/>
      <c r="BE19" s="452"/>
      <c r="BF19" s="450"/>
      <c r="BG19" s="454"/>
      <c r="BH19" s="454"/>
      <c r="BI19" s="450"/>
      <c r="BJ19" s="450"/>
      <c r="BK19" s="450"/>
      <c r="BL19" s="452"/>
      <c r="BM19" s="450"/>
      <c r="BN19" s="451"/>
      <c r="BO19" s="454"/>
      <c r="BP19" s="454"/>
      <c r="BQ19" s="450"/>
      <c r="BR19" s="450"/>
      <c r="BS19" s="450"/>
      <c r="BT19" s="450"/>
      <c r="BU19" s="450"/>
      <c r="BV19" s="451"/>
      <c r="BW19" s="450"/>
      <c r="BX19" s="450"/>
      <c r="BY19" s="450"/>
      <c r="BZ19" s="450"/>
      <c r="CA19" s="450"/>
      <c r="CB19" s="450"/>
      <c r="CC19" s="397"/>
      <c r="CD19" s="187"/>
      <c r="CE19" s="187"/>
      <c r="CF19" s="392"/>
      <c r="CG19" s="152"/>
    </row>
    <row r="20" spans="7:85" s="153" customFormat="1" ht="28.5" customHeight="1" x14ac:dyDescent="0.15">
      <c r="H20" s="452"/>
      <c r="I20" s="450"/>
      <c r="J20" s="450"/>
      <c r="K20" s="450"/>
      <c r="L20" s="450"/>
      <c r="M20" s="187"/>
      <c r="N20" s="187"/>
      <c r="O20" s="187"/>
      <c r="P20" s="187"/>
      <c r="Q20" s="397"/>
      <c r="R20" s="452"/>
      <c r="S20" s="450"/>
      <c r="T20" s="454"/>
      <c r="U20" s="454"/>
      <c r="V20" s="450"/>
      <c r="W20" s="450"/>
      <c r="X20" s="450"/>
      <c r="Y20" s="452"/>
      <c r="Z20" s="450"/>
      <c r="AA20" s="451"/>
      <c r="AB20" s="454"/>
      <c r="AC20" s="454"/>
      <c r="AD20" s="450"/>
      <c r="AE20" s="450"/>
      <c r="AF20" s="450"/>
      <c r="AG20" s="450"/>
      <c r="AH20" s="450"/>
      <c r="AI20" s="451"/>
      <c r="AJ20" s="450"/>
      <c r="AK20" s="450"/>
      <c r="AL20" s="450"/>
      <c r="AM20" s="450"/>
      <c r="AN20" s="450"/>
      <c r="AO20" s="450"/>
      <c r="AP20" s="397"/>
      <c r="AQ20" s="187"/>
      <c r="AR20" s="187"/>
      <c r="AS20" s="392"/>
      <c r="AT20" s="151"/>
      <c r="AU20" s="452"/>
      <c r="AV20" s="450"/>
      <c r="AW20" s="450"/>
      <c r="AX20" s="450"/>
      <c r="AY20" s="450"/>
      <c r="AZ20" s="187"/>
      <c r="BA20" s="187"/>
      <c r="BB20" s="187"/>
      <c r="BC20" s="187"/>
      <c r="BD20" s="397"/>
      <c r="BE20" s="452"/>
      <c r="BF20" s="450"/>
      <c r="BG20" s="454"/>
      <c r="BH20" s="454"/>
      <c r="BI20" s="450"/>
      <c r="BJ20" s="450"/>
      <c r="BK20" s="450"/>
      <c r="BL20" s="452"/>
      <c r="BM20" s="450"/>
      <c r="BN20" s="451"/>
      <c r="BO20" s="454"/>
      <c r="BP20" s="454"/>
      <c r="BQ20" s="450"/>
      <c r="BR20" s="450"/>
      <c r="BS20" s="450"/>
      <c r="BT20" s="450"/>
      <c r="BU20" s="450"/>
      <c r="BV20" s="451"/>
      <c r="BW20" s="450"/>
      <c r="BX20" s="450"/>
      <c r="BY20" s="450"/>
      <c r="BZ20" s="450"/>
      <c r="CA20" s="450"/>
      <c r="CB20" s="450"/>
      <c r="CC20" s="397"/>
      <c r="CD20" s="187"/>
      <c r="CE20" s="187"/>
      <c r="CF20" s="392"/>
      <c r="CG20" s="152"/>
    </row>
    <row r="21" spans="7:85" s="153" customFormat="1" ht="28.5" customHeight="1" x14ac:dyDescent="0.15">
      <c r="H21" s="452"/>
      <c r="I21" s="889" t="s">
        <v>424</v>
      </c>
      <c r="J21" s="450"/>
      <c r="K21" s="450"/>
      <c r="L21" s="450"/>
      <c r="M21" s="187"/>
      <c r="N21" s="187"/>
      <c r="O21" s="187"/>
      <c r="P21" s="187"/>
      <c r="Q21" s="397"/>
      <c r="R21" s="452"/>
      <c r="S21" s="450"/>
      <c r="T21" s="454"/>
      <c r="U21" s="454"/>
      <c r="V21" s="450"/>
      <c r="W21" s="450"/>
      <c r="X21" s="450"/>
      <c r="Y21" s="452"/>
      <c r="Z21" s="450"/>
      <c r="AA21" s="451"/>
      <c r="AB21" s="454"/>
      <c r="AC21" s="454"/>
      <c r="AD21" s="450"/>
      <c r="AE21" s="450"/>
      <c r="AF21" s="450"/>
      <c r="AG21" s="450"/>
      <c r="AH21" s="450"/>
      <c r="AI21" s="451"/>
      <c r="AJ21" s="450"/>
      <c r="AK21" s="450"/>
      <c r="AL21" s="450"/>
      <c r="AM21" s="450"/>
      <c r="AN21" s="450"/>
      <c r="AO21" s="450"/>
      <c r="AP21" s="397"/>
      <c r="AQ21" s="187"/>
      <c r="AR21" s="187"/>
      <c r="AS21" s="392"/>
      <c r="AT21" s="151"/>
      <c r="AU21" s="452"/>
      <c r="AV21" s="889" t="s">
        <v>424</v>
      </c>
      <c r="AW21" s="450"/>
      <c r="AX21" s="450"/>
      <c r="AY21" s="450"/>
      <c r="AZ21" s="187"/>
      <c r="BA21" s="187"/>
      <c r="BB21" s="187"/>
      <c r="BC21" s="187"/>
      <c r="BD21" s="397"/>
      <c r="BE21" s="452"/>
      <c r="BF21" s="450"/>
      <c r="BG21" s="454"/>
      <c r="BH21" s="454"/>
      <c r="BI21" s="450"/>
      <c r="BJ21" s="450"/>
      <c r="BK21" s="450"/>
      <c r="BL21" s="452"/>
      <c r="BM21" s="450"/>
      <c r="BN21" s="451"/>
      <c r="BO21" s="454"/>
      <c r="BP21" s="454"/>
      <c r="BQ21" s="450"/>
      <c r="BR21" s="450"/>
      <c r="BS21" s="450"/>
      <c r="BT21" s="450"/>
      <c r="BU21" s="450"/>
      <c r="BV21" s="451"/>
      <c r="BW21" s="450"/>
      <c r="BX21" s="450"/>
      <c r="BY21" s="450"/>
      <c r="BZ21" s="450"/>
      <c r="CA21" s="450"/>
      <c r="CB21" s="450"/>
      <c r="CC21" s="397"/>
      <c r="CD21" s="187"/>
      <c r="CE21" s="187"/>
      <c r="CF21" s="392"/>
      <c r="CG21" s="152"/>
    </row>
    <row r="22" spans="7:85" s="153" customFormat="1" ht="28.5" customHeight="1" x14ac:dyDescent="0.15">
      <c r="H22" s="452"/>
      <c r="I22" s="889"/>
      <c r="J22" s="450"/>
      <c r="K22" s="450"/>
      <c r="L22" s="450"/>
      <c r="M22" s="187"/>
      <c r="N22" s="187"/>
      <c r="O22" s="187"/>
      <c r="P22" s="187"/>
      <c r="Q22" s="397"/>
      <c r="R22" s="452"/>
      <c r="S22" s="450"/>
      <c r="T22" s="454"/>
      <c r="U22" s="454"/>
      <c r="V22" s="450"/>
      <c r="W22" s="450"/>
      <c r="X22" s="450"/>
      <c r="Y22" s="452"/>
      <c r="Z22" s="450"/>
      <c r="AA22" s="451"/>
      <c r="AB22" s="454"/>
      <c r="AC22" s="454"/>
      <c r="AD22" s="450"/>
      <c r="AE22" s="450"/>
      <c r="AF22" s="450"/>
      <c r="AG22" s="450"/>
      <c r="AH22" s="450"/>
      <c r="AI22" s="451"/>
      <c r="AJ22" s="450"/>
      <c r="AK22" s="450"/>
      <c r="AL22" s="450"/>
      <c r="AM22" s="450"/>
      <c r="AN22" s="450"/>
      <c r="AO22" s="450"/>
      <c r="AP22" s="397"/>
      <c r="AQ22" s="187"/>
      <c r="AR22" s="187"/>
      <c r="AS22" s="392"/>
      <c r="AT22" s="151"/>
      <c r="AU22" s="452"/>
      <c r="AV22" s="889"/>
      <c r="AW22" s="450"/>
      <c r="AX22" s="450"/>
      <c r="AY22" s="450"/>
      <c r="AZ22" s="187"/>
      <c r="BA22" s="187"/>
      <c r="BB22" s="187"/>
      <c r="BC22" s="187"/>
      <c r="BD22" s="397"/>
      <c r="BE22" s="452"/>
      <c r="BF22" s="450"/>
      <c r="BG22" s="454"/>
      <c r="BH22" s="454"/>
      <c r="BI22" s="450"/>
      <c r="BJ22" s="450"/>
      <c r="BK22" s="450"/>
      <c r="BL22" s="452"/>
      <c r="BM22" s="450"/>
      <c r="BN22" s="451"/>
      <c r="BO22" s="454"/>
      <c r="BP22" s="454"/>
      <c r="BQ22" s="450"/>
      <c r="BR22" s="450"/>
      <c r="BS22" s="450"/>
      <c r="BT22" s="450"/>
      <c r="BU22" s="450"/>
      <c r="BV22" s="451"/>
      <c r="BW22" s="450"/>
      <c r="BX22" s="450"/>
      <c r="BY22" s="450"/>
      <c r="BZ22" s="450"/>
      <c r="CA22" s="450"/>
      <c r="CB22" s="450"/>
      <c r="CC22" s="397"/>
      <c r="CD22" s="187"/>
      <c r="CE22" s="187"/>
      <c r="CF22" s="392"/>
      <c r="CG22" s="152"/>
    </row>
    <row r="23" spans="7:85" s="153" customFormat="1" ht="28.5" customHeight="1" x14ac:dyDescent="0.15">
      <c r="H23" s="452"/>
      <c r="I23" s="889"/>
      <c r="J23" s="450"/>
      <c r="K23" s="450"/>
      <c r="L23" s="450"/>
      <c r="M23" s="187"/>
      <c r="N23" s="187"/>
      <c r="O23" s="187"/>
      <c r="P23" s="187"/>
      <c r="Q23" s="397"/>
      <c r="R23" s="452"/>
      <c r="S23" s="450"/>
      <c r="T23" s="454"/>
      <c r="U23" s="454"/>
      <c r="V23" s="450"/>
      <c r="W23" s="450"/>
      <c r="X23" s="450"/>
      <c r="Y23" s="452"/>
      <c r="Z23" s="450"/>
      <c r="AA23" s="451"/>
      <c r="AB23" s="454"/>
      <c r="AC23" s="454"/>
      <c r="AD23" s="450"/>
      <c r="AE23" s="450"/>
      <c r="AF23" s="450"/>
      <c r="AG23" s="450"/>
      <c r="AH23" s="450"/>
      <c r="AI23" s="451"/>
      <c r="AJ23" s="450"/>
      <c r="AK23" s="450"/>
      <c r="AL23" s="450"/>
      <c r="AM23" s="450"/>
      <c r="AN23" s="450"/>
      <c r="AO23" s="450"/>
      <c r="AP23" s="397"/>
      <c r="AQ23" s="187"/>
      <c r="AR23" s="187"/>
      <c r="AS23" s="392"/>
      <c r="AT23" s="151"/>
      <c r="AU23" s="452"/>
      <c r="AV23" s="889"/>
      <c r="AW23" s="450"/>
      <c r="AX23" s="450"/>
      <c r="AY23" s="450"/>
      <c r="AZ23" s="187"/>
      <c r="BA23" s="187"/>
      <c r="BB23" s="187"/>
      <c r="BC23" s="187"/>
      <c r="BD23" s="397"/>
      <c r="BE23" s="452"/>
      <c r="BF23" s="450"/>
      <c r="BG23" s="454"/>
      <c r="BH23" s="454"/>
      <c r="BI23" s="450"/>
      <c r="BJ23" s="450"/>
      <c r="BK23" s="450"/>
      <c r="BL23" s="452"/>
      <c r="BM23" s="450"/>
      <c r="BN23" s="451"/>
      <c r="BO23" s="454"/>
      <c r="BP23" s="454"/>
      <c r="BQ23" s="450"/>
      <c r="BR23" s="450"/>
      <c r="BS23" s="450"/>
      <c r="BT23" s="450"/>
      <c r="BU23" s="450"/>
      <c r="BV23" s="451"/>
      <c r="BW23" s="450"/>
      <c r="BX23" s="450"/>
      <c r="BY23" s="450"/>
      <c r="BZ23" s="450"/>
      <c r="CA23" s="450"/>
      <c r="CB23" s="450"/>
      <c r="CC23" s="397"/>
      <c r="CD23" s="187"/>
      <c r="CE23" s="187"/>
      <c r="CF23" s="392"/>
      <c r="CG23" s="152"/>
    </row>
    <row r="24" spans="7:85" s="2" customFormat="1" ht="28.5" customHeight="1" x14ac:dyDescent="0.15">
      <c r="H24" s="62"/>
      <c r="I24" s="889"/>
      <c r="J24" s="62"/>
      <c r="K24" s="62"/>
      <c r="L24" s="62"/>
      <c r="M24" s="62"/>
      <c r="N24" s="62"/>
      <c r="O24" s="62"/>
      <c r="P24" s="62"/>
      <c r="Q24" s="397"/>
      <c r="R24" s="397"/>
      <c r="S24" s="397"/>
      <c r="T24" s="454"/>
      <c r="U24" s="454"/>
      <c r="V24" s="465"/>
      <c r="W24" s="451"/>
      <c r="X24" s="451"/>
      <c r="Y24" s="385"/>
      <c r="Z24" s="451"/>
      <c r="AA24" s="451"/>
      <c r="AB24" s="454"/>
      <c r="AC24" s="454"/>
      <c r="AD24" s="451"/>
      <c r="AE24" s="451"/>
      <c r="AF24" s="397"/>
      <c r="AG24" s="397"/>
      <c r="AH24" s="397"/>
      <c r="AI24" s="397"/>
      <c r="AJ24" s="397"/>
      <c r="AK24" s="397"/>
      <c r="AL24" s="397"/>
      <c r="AM24" s="397"/>
      <c r="AN24" s="397"/>
      <c r="AO24" s="397"/>
      <c r="AP24" s="397"/>
      <c r="AQ24" s="114"/>
      <c r="AR24" s="114"/>
      <c r="AS24" s="393"/>
      <c r="AT24" s="78"/>
      <c r="AU24" s="62"/>
      <c r="AV24" s="889"/>
      <c r="AW24" s="62"/>
      <c r="AX24" s="62"/>
      <c r="AY24" s="62"/>
      <c r="AZ24" s="62"/>
      <c r="BA24" s="62"/>
      <c r="BB24" s="62"/>
      <c r="BC24" s="62"/>
      <c r="BD24" s="397"/>
      <c r="BE24" s="397"/>
      <c r="BF24" s="397"/>
      <c r="BG24" s="454"/>
      <c r="BH24" s="454"/>
      <c r="BI24" s="465"/>
      <c r="BJ24" s="451"/>
      <c r="BK24" s="451"/>
      <c r="BL24" s="385"/>
      <c r="BM24" s="451"/>
      <c r="BN24" s="451"/>
      <c r="BO24" s="454"/>
      <c r="BP24" s="454"/>
      <c r="BQ24" s="451"/>
      <c r="BR24" s="451"/>
      <c r="BS24" s="397"/>
      <c r="BT24" s="397"/>
      <c r="BU24" s="397"/>
      <c r="BV24" s="397"/>
      <c r="BW24" s="397"/>
      <c r="BX24" s="397"/>
      <c r="BY24" s="397"/>
      <c r="BZ24" s="397"/>
      <c r="CA24" s="397"/>
      <c r="CB24" s="397"/>
      <c r="CC24" s="397"/>
      <c r="CD24" s="114"/>
      <c r="CE24" s="114"/>
      <c r="CF24" s="393"/>
    </row>
    <row r="25" spans="7:85" ht="28.5" customHeight="1" x14ac:dyDescent="0.15">
      <c r="G25" s="2"/>
      <c r="H25" s="62"/>
      <c r="I25" s="889"/>
      <c r="J25" s="62"/>
      <c r="K25" s="62"/>
      <c r="L25" s="62"/>
      <c r="M25" s="62"/>
      <c r="N25" s="62"/>
      <c r="O25" s="62"/>
      <c r="P25" s="62"/>
      <c r="Q25" s="397"/>
      <c r="R25" s="397"/>
      <c r="S25" s="397"/>
      <c r="T25" s="397"/>
      <c r="U25" s="397"/>
      <c r="V25" s="152"/>
      <c r="W25" s="397"/>
      <c r="X25" s="397"/>
      <c r="Y25" s="379"/>
      <c r="Z25" s="397"/>
      <c r="AA25" s="397"/>
      <c r="AB25" s="397"/>
      <c r="AC25" s="397"/>
      <c r="AD25" s="397"/>
      <c r="AE25" s="397"/>
      <c r="AF25" s="397"/>
      <c r="AG25" s="397"/>
      <c r="AH25" s="397"/>
      <c r="AI25" s="397"/>
      <c r="AJ25" s="397"/>
      <c r="AK25" s="397"/>
      <c r="AL25" s="397"/>
      <c r="AM25" s="397"/>
      <c r="AN25" s="397"/>
      <c r="AO25" s="397"/>
      <c r="AP25" s="397"/>
      <c r="AQ25" s="80"/>
      <c r="AR25" s="80"/>
      <c r="AS25" s="80"/>
      <c r="AT25" s="78"/>
      <c r="AU25" s="62"/>
      <c r="AV25" s="889"/>
      <c r="AW25" s="62"/>
      <c r="AX25" s="62"/>
      <c r="AY25" s="62"/>
      <c r="AZ25" s="62"/>
      <c r="BA25" s="62"/>
      <c r="BB25" s="62"/>
      <c r="BC25" s="62"/>
      <c r="BD25" s="397"/>
      <c r="BE25" s="397"/>
      <c r="BF25" s="397"/>
      <c r="BG25" s="397"/>
      <c r="BH25" s="397"/>
      <c r="BI25" s="152"/>
      <c r="BJ25" s="397"/>
      <c r="BK25" s="397"/>
      <c r="BL25" s="379"/>
      <c r="BM25" s="397"/>
      <c r="BN25" s="397"/>
      <c r="BO25" s="397"/>
      <c r="BP25" s="397"/>
      <c r="BQ25" s="397"/>
      <c r="BR25" s="397"/>
      <c r="BS25" s="397"/>
      <c r="BT25" s="397"/>
      <c r="BU25" s="397"/>
      <c r="BV25" s="397"/>
      <c r="BW25" s="397"/>
      <c r="BX25" s="397"/>
      <c r="BY25" s="397"/>
      <c r="BZ25" s="397"/>
      <c r="CA25" s="397"/>
      <c r="CB25" s="397"/>
      <c r="CC25" s="397"/>
      <c r="CD25" s="80"/>
      <c r="CE25" s="80"/>
      <c r="CF25" s="80"/>
    </row>
    <row r="26" spans="7:85" ht="28.5" customHeight="1" x14ac:dyDescent="0.15">
      <c r="G26" s="2"/>
      <c r="H26" s="453"/>
      <c r="I26" s="889"/>
      <c r="J26" s="453"/>
      <c r="K26" s="453"/>
      <c r="L26" s="454"/>
      <c r="M26" s="454"/>
      <c r="N26" s="455"/>
      <c r="O26" s="396"/>
      <c r="P26" s="62"/>
      <c r="Q26" s="397"/>
      <c r="R26" s="397"/>
      <c r="S26" s="397"/>
      <c r="T26" s="397"/>
      <c r="U26" s="397"/>
      <c r="V26" s="152"/>
      <c r="W26" s="397"/>
      <c r="X26" s="397"/>
      <c r="Y26" s="379"/>
      <c r="Z26" s="397"/>
      <c r="AA26" s="397"/>
      <c r="AB26" s="397"/>
      <c r="AC26" s="397"/>
      <c r="AD26" s="397"/>
      <c r="AE26" s="397"/>
      <c r="AF26" s="397"/>
      <c r="AG26" s="397"/>
      <c r="AH26" s="397"/>
      <c r="AI26" s="397"/>
      <c r="AJ26" s="397"/>
      <c r="AK26" s="397"/>
      <c r="AL26" s="397"/>
      <c r="AM26" s="397"/>
      <c r="AN26" s="397"/>
      <c r="AO26" s="397"/>
      <c r="AP26" s="397"/>
      <c r="AQ26" s="80"/>
      <c r="AR26" s="80"/>
      <c r="AS26" s="80"/>
      <c r="AT26" s="78"/>
      <c r="AU26" s="453"/>
      <c r="AV26" s="889"/>
      <c r="AW26" s="453"/>
      <c r="AX26" s="453"/>
      <c r="AY26" s="454"/>
      <c r="AZ26" s="454"/>
      <c r="BA26" s="455"/>
      <c r="BB26" s="396"/>
      <c r="BC26" s="62"/>
      <c r="BD26" s="397"/>
      <c r="BE26" s="397"/>
      <c r="BF26" s="397"/>
      <c r="BG26" s="397"/>
      <c r="BH26" s="397"/>
      <c r="BI26" s="152"/>
      <c r="BJ26" s="397"/>
      <c r="BK26" s="397"/>
      <c r="BL26" s="379"/>
      <c r="BM26" s="397"/>
      <c r="BN26" s="397"/>
      <c r="BO26" s="397"/>
      <c r="BP26" s="397"/>
      <c r="BQ26" s="397"/>
      <c r="BR26" s="397"/>
      <c r="BS26" s="397"/>
      <c r="BT26" s="397"/>
      <c r="BU26" s="397"/>
      <c r="BV26" s="397"/>
      <c r="BW26" s="397"/>
      <c r="BX26" s="397"/>
      <c r="BY26" s="397"/>
      <c r="BZ26" s="397"/>
      <c r="CA26" s="397"/>
      <c r="CB26" s="397"/>
      <c r="CC26" s="397"/>
      <c r="CD26" s="80"/>
      <c r="CE26" s="80"/>
      <c r="CF26" s="80"/>
    </row>
    <row r="27" spans="7:85" ht="28.5" customHeight="1" x14ac:dyDescent="0.15">
      <c r="G27" s="2"/>
      <c r="H27" s="466"/>
      <c r="I27" s="889"/>
      <c r="J27" s="467"/>
      <c r="K27" s="467"/>
      <c r="L27" s="467"/>
      <c r="M27" s="454"/>
      <c r="N27" s="455"/>
      <c r="O27" s="396"/>
      <c r="P27" s="62"/>
      <c r="Q27" s="397"/>
      <c r="R27" s="397"/>
      <c r="S27" s="397"/>
      <c r="T27" s="397"/>
      <c r="U27" s="397"/>
      <c r="V27" s="152"/>
      <c r="W27" s="397"/>
      <c r="X27" s="397"/>
      <c r="Y27" s="379"/>
      <c r="Z27" s="397"/>
      <c r="AA27" s="397"/>
      <c r="AB27" s="397"/>
      <c r="AC27" s="397"/>
      <c r="AD27" s="397"/>
      <c r="AE27" s="397"/>
      <c r="AF27" s="397"/>
      <c r="AG27" s="397"/>
      <c r="AH27" s="397"/>
      <c r="AI27" s="397"/>
      <c r="AJ27" s="397"/>
      <c r="AK27" s="397"/>
      <c r="AL27" s="397"/>
      <c r="AM27" s="397"/>
      <c r="AN27" s="397"/>
      <c r="AO27" s="397"/>
      <c r="AP27" s="397"/>
      <c r="AQ27" s="80"/>
      <c r="AR27" s="80"/>
      <c r="AS27" s="80"/>
      <c r="AT27" s="78"/>
      <c r="AU27" s="466"/>
      <c r="AV27" s="889"/>
      <c r="AW27" s="467"/>
      <c r="AX27" s="467"/>
      <c r="AY27" s="467"/>
      <c r="AZ27" s="454"/>
      <c r="BA27" s="455"/>
      <c r="BB27" s="396"/>
      <c r="BC27" s="62"/>
      <c r="BD27" s="397"/>
      <c r="BE27" s="397"/>
      <c r="BF27" s="397"/>
      <c r="BG27" s="397"/>
      <c r="BH27" s="397"/>
      <c r="BI27" s="152"/>
      <c r="BJ27" s="397"/>
      <c r="BK27" s="397"/>
      <c r="BL27" s="379"/>
      <c r="BM27" s="397"/>
      <c r="BN27" s="397"/>
      <c r="BO27" s="397"/>
      <c r="BP27" s="397"/>
      <c r="BQ27" s="397"/>
      <c r="BR27" s="397"/>
      <c r="BS27" s="397"/>
      <c r="BT27" s="397"/>
      <c r="BU27" s="397"/>
      <c r="BV27" s="397"/>
      <c r="BW27" s="397"/>
      <c r="BX27" s="397"/>
      <c r="BY27" s="397"/>
      <c r="BZ27" s="397"/>
      <c r="CA27" s="397"/>
      <c r="CB27" s="397"/>
      <c r="CC27" s="397"/>
      <c r="CD27" s="80"/>
      <c r="CE27" s="80"/>
      <c r="CF27" s="80"/>
    </row>
    <row r="28" spans="7:85" ht="28.5" customHeight="1" x14ac:dyDescent="0.15">
      <c r="G28" s="80"/>
      <c r="H28" s="443"/>
      <c r="I28" s="889"/>
      <c r="J28" s="625"/>
      <c r="K28" s="625"/>
      <c r="L28" s="625"/>
      <c r="M28" s="625"/>
      <c r="N28" s="625"/>
      <c r="O28" s="625"/>
      <c r="P28" s="625"/>
      <c r="Q28" s="397"/>
      <c r="R28" s="397"/>
      <c r="S28" s="397"/>
      <c r="T28" s="397"/>
      <c r="U28" s="397"/>
      <c r="V28" s="152"/>
      <c r="W28" s="397"/>
      <c r="X28" s="397"/>
      <c r="Y28" s="379"/>
      <c r="Z28" s="397"/>
      <c r="AA28" s="397"/>
      <c r="AB28" s="397"/>
      <c r="AC28" s="397"/>
      <c r="AD28" s="397"/>
      <c r="AE28" s="397"/>
      <c r="AF28" s="397"/>
      <c r="AG28" s="397"/>
      <c r="AH28" s="397"/>
      <c r="AI28" s="397"/>
      <c r="AJ28" s="397"/>
      <c r="AK28" s="397"/>
      <c r="AL28" s="397"/>
      <c r="AM28" s="397"/>
      <c r="AN28" s="397"/>
      <c r="AO28" s="397"/>
      <c r="AP28" s="397"/>
      <c r="AQ28" s="80"/>
      <c r="AR28" s="80"/>
      <c r="AS28" s="80"/>
      <c r="AT28" s="78"/>
      <c r="AU28" s="443"/>
      <c r="AV28" s="889"/>
      <c r="AW28" s="625"/>
      <c r="AX28" s="625"/>
      <c r="AY28" s="625"/>
      <c r="AZ28" s="625"/>
      <c r="BA28" s="625"/>
      <c r="BB28" s="625"/>
      <c r="BC28" s="625"/>
      <c r="BD28" s="397"/>
      <c r="BE28" s="397"/>
      <c r="BF28" s="397"/>
      <c r="BG28" s="397"/>
      <c r="BH28" s="397"/>
      <c r="BI28" s="152"/>
      <c r="BJ28" s="397"/>
      <c r="BK28" s="397"/>
      <c r="BL28" s="379"/>
      <c r="BM28" s="397"/>
      <c r="BN28" s="397"/>
      <c r="BO28" s="397"/>
      <c r="BP28" s="397"/>
      <c r="BQ28" s="397"/>
      <c r="BR28" s="397"/>
      <c r="BS28" s="397"/>
      <c r="BT28" s="397"/>
      <c r="BU28" s="397"/>
      <c r="BV28" s="397"/>
      <c r="BW28" s="397"/>
      <c r="BX28" s="397"/>
      <c r="BY28" s="397"/>
      <c r="BZ28" s="397"/>
      <c r="CA28" s="397"/>
      <c r="CB28" s="397"/>
      <c r="CC28" s="397"/>
      <c r="CD28" s="80"/>
      <c r="CE28" s="80"/>
      <c r="CF28" s="80"/>
    </row>
    <row r="29" spans="7:85" ht="28.5" customHeight="1" x14ac:dyDescent="0.15">
      <c r="G29" s="80"/>
      <c r="H29" s="456"/>
      <c r="I29" s="889"/>
      <c r="J29" s="453"/>
      <c r="K29" s="453"/>
      <c r="L29" s="454"/>
      <c r="M29" s="454"/>
      <c r="N29" s="455"/>
      <c r="O29" s="396"/>
      <c r="P29" s="62"/>
      <c r="Q29" s="397"/>
      <c r="R29" s="397"/>
      <c r="S29" s="397"/>
      <c r="T29" s="397"/>
      <c r="U29" s="397"/>
      <c r="V29" s="152"/>
      <c r="W29" s="397"/>
      <c r="X29" s="397"/>
      <c r="Y29" s="379"/>
      <c r="Z29" s="397"/>
      <c r="AA29" s="397"/>
      <c r="AB29" s="397"/>
      <c r="AC29" s="397"/>
      <c r="AD29" s="397"/>
      <c r="AE29" s="397"/>
      <c r="AF29" s="397"/>
      <c r="AG29" s="397"/>
      <c r="AH29" s="397"/>
      <c r="AI29" s="397"/>
      <c r="AJ29" s="397"/>
      <c r="AK29" s="397"/>
      <c r="AL29" s="397"/>
      <c r="AM29" s="397"/>
      <c r="AN29" s="397"/>
      <c r="AO29" s="397"/>
      <c r="AP29" s="397"/>
      <c r="AQ29" s="80"/>
      <c r="AR29" s="80"/>
      <c r="AS29" s="80"/>
      <c r="AT29" s="78"/>
      <c r="AU29" s="456"/>
      <c r="AV29" s="889"/>
      <c r="AW29" s="453"/>
      <c r="AX29" s="453"/>
      <c r="AY29" s="454"/>
      <c r="AZ29" s="454"/>
      <c r="BA29" s="455"/>
      <c r="BB29" s="396"/>
      <c r="BC29" s="62"/>
      <c r="BD29" s="397"/>
      <c r="BE29" s="397"/>
      <c r="BF29" s="397"/>
      <c r="BG29" s="397"/>
      <c r="BH29" s="397"/>
      <c r="BI29" s="152"/>
      <c r="BJ29" s="397"/>
      <c r="BK29" s="397"/>
      <c r="BL29" s="379"/>
      <c r="BM29" s="397"/>
      <c r="BN29" s="397"/>
      <c r="BO29" s="397"/>
      <c r="BP29" s="397"/>
      <c r="BQ29" s="397"/>
      <c r="BR29" s="397"/>
      <c r="BS29" s="397"/>
      <c r="BT29" s="397"/>
      <c r="BU29" s="397"/>
      <c r="BV29" s="397"/>
      <c r="BW29" s="397"/>
      <c r="BX29" s="397"/>
      <c r="BY29" s="397"/>
      <c r="BZ29" s="397"/>
      <c r="CA29" s="397"/>
      <c r="CB29" s="397"/>
      <c r="CC29" s="397"/>
      <c r="CD29" s="80"/>
      <c r="CE29" s="80"/>
      <c r="CF29" s="80"/>
    </row>
    <row r="30" spans="7:85" ht="28.5" customHeight="1" x14ac:dyDescent="0.15">
      <c r="G30" s="80"/>
      <c r="H30" s="456"/>
      <c r="I30" s="889"/>
      <c r="J30" s="453"/>
      <c r="K30" s="453"/>
      <c r="L30" s="454"/>
      <c r="M30" s="454"/>
      <c r="N30" s="455"/>
      <c r="O30" s="396"/>
      <c r="P30" s="62"/>
      <c r="Q30" s="397"/>
      <c r="R30" s="397"/>
      <c r="S30" s="397"/>
      <c r="T30" s="397"/>
      <c r="U30" s="397"/>
      <c r="V30" s="152"/>
      <c r="W30" s="397"/>
      <c r="X30" s="397"/>
      <c r="Y30" s="379"/>
      <c r="Z30" s="397"/>
      <c r="AA30" s="397"/>
      <c r="AB30" s="397"/>
      <c r="AC30" s="397"/>
      <c r="AD30" s="397"/>
      <c r="AE30" s="397"/>
      <c r="AF30" s="397"/>
      <c r="AG30" s="397"/>
      <c r="AH30" s="397"/>
      <c r="AI30" s="397"/>
      <c r="AJ30" s="397"/>
      <c r="AK30" s="397"/>
      <c r="AL30" s="397"/>
      <c r="AM30" s="397"/>
      <c r="AN30" s="397"/>
      <c r="AO30" s="397"/>
      <c r="AP30" s="397"/>
      <c r="AQ30" s="80"/>
      <c r="AR30" s="80"/>
      <c r="AS30" s="80"/>
      <c r="AT30" s="78"/>
      <c r="AU30" s="456"/>
      <c r="AV30" s="889"/>
      <c r="AW30" s="453"/>
      <c r="AX30" s="453"/>
      <c r="AY30" s="454"/>
      <c r="AZ30" s="454"/>
      <c r="BA30" s="455"/>
      <c r="BB30" s="396"/>
      <c r="BC30" s="62"/>
      <c r="BD30" s="397"/>
      <c r="BE30" s="397"/>
      <c r="BF30" s="397"/>
      <c r="BG30" s="397"/>
      <c r="BH30" s="397"/>
      <c r="BI30" s="152"/>
      <c r="BJ30" s="397"/>
      <c r="BK30" s="397"/>
      <c r="BL30" s="379"/>
      <c r="BM30" s="397"/>
      <c r="BN30" s="397"/>
      <c r="BO30" s="397"/>
      <c r="BP30" s="397"/>
      <c r="BQ30" s="397"/>
      <c r="BR30" s="397"/>
      <c r="BS30" s="397"/>
      <c r="BT30" s="397"/>
      <c r="BU30" s="397"/>
      <c r="BV30" s="397"/>
      <c r="BW30" s="397"/>
      <c r="BX30" s="397"/>
      <c r="BY30" s="397"/>
      <c r="BZ30" s="397"/>
      <c r="CA30" s="397"/>
      <c r="CB30" s="397"/>
      <c r="CC30" s="397"/>
      <c r="CD30" s="80"/>
      <c r="CE30" s="80"/>
      <c r="CF30" s="80"/>
    </row>
    <row r="31" spans="7:85" ht="28.5" customHeight="1" x14ac:dyDescent="0.15">
      <c r="G31" s="80"/>
      <c r="H31" s="629"/>
      <c r="I31" s="889"/>
      <c r="J31" s="451"/>
      <c r="K31" s="451"/>
      <c r="L31" s="451"/>
      <c r="M31" s="397"/>
      <c r="N31" s="397"/>
      <c r="O31" s="397"/>
      <c r="P31" s="397"/>
      <c r="Q31" s="397"/>
      <c r="R31" s="397"/>
      <c r="S31" s="397"/>
      <c r="T31" s="397"/>
      <c r="U31" s="397"/>
      <c r="V31" s="152"/>
      <c r="W31" s="397"/>
      <c r="X31" s="397"/>
      <c r="Y31" s="379"/>
      <c r="Z31" s="397"/>
      <c r="AA31" s="397"/>
      <c r="AB31" s="397"/>
      <c r="AC31" s="397"/>
      <c r="AD31" s="397"/>
      <c r="AE31" s="397"/>
      <c r="AF31" s="397"/>
      <c r="AG31" s="397"/>
      <c r="AH31" s="397"/>
      <c r="AI31" s="397"/>
      <c r="AJ31" s="397"/>
      <c r="AK31" s="397"/>
      <c r="AL31" s="397"/>
      <c r="AM31" s="397"/>
      <c r="AN31" s="397"/>
      <c r="AO31" s="397"/>
      <c r="AP31" s="397"/>
      <c r="AQ31" s="80"/>
      <c r="AR31" s="80"/>
      <c r="AS31" s="80"/>
      <c r="AT31" s="78"/>
      <c r="AU31" s="629"/>
      <c r="AV31" s="889"/>
      <c r="AW31" s="451"/>
      <c r="AX31" s="451"/>
      <c r="AY31" s="451"/>
      <c r="AZ31" s="397"/>
      <c r="BA31" s="397"/>
      <c r="BB31" s="397"/>
      <c r="BC31" s="397"/>
      <c r="BD31" s="397"/>
      <c r="BE31" s="397"/>
      <c r="BF31" s="397"/>
      <c r="BG31" s="397"/>
      <c r="BH31" s="397"/>
      <c r="BI31" s="152"/>
      <c r="BJ31" s="397"/>
      <c r="BK31" s="397"/>
      <c r="BL31" s="379"/>
      <c r="BM31" s="397"/>
      <c r="BN31" s="397"/>
      <c r="BO31" s="397"/>
      <c r="BP31" s="397"/>
      <c r="BQ31" s="397"/>
      <c r="BR31" s="397"/>
      <c r="BS31" s="397"/>
      <c r="BT31" s="397"/>
      <c r="BU31" s="397"/>
      <c r="BV31" s="397"/>
      <c r="BW31" s="397"/>
      <c r="BX31" s="397"/>
      <c r="BY31" s="397"/>
      <c r="BZ31" s="397"/>
      <c r="CA31" s="397"/>
      <c r="CB31" s="397"/>
      <c r="CC31" s="397"/>
      <c r="CD31" s="80"/>
      <c r="CE31" s="80"/>
      <c r="CF31" s="80"/>
    </row>
    <row r="32" spans="7:85" ht="28.5" customHeight="1" x14ac:dyDescent="0.15">
      <c r="G32" s="80"/>
      <c r="H32" s="629"/>
      <c r="I32" s="889"/>
      <c r="J32" s="451"/>
      <c r="K32" s="451"/>
      <c r="L32" s="451"/>
      <c r="M32" s="397"/>
      <c r="N32" s="397"/>
      <c r="O32" s="397"/>
      <c r="P32" s="397"/>
      <c r="Q32" s="397"/>
      <c r="R32" s="397"/>
      <c r="S32" s="397"/>
      <c r="T32" s="397"/>
      <c r="U32" s="397"/>
      <c r="V32" s="152"/>
      <c r="W32" s="397"/>
      <c r="X32" s="397"/>
      <c r="Y32" s="379"/>
      <c r="Z32" s="397"/>
      <c r="AA32" s="397"/>
      <c r="AB32" s="397"/>
      <c r="AC32" s="397"/>
      <c r="AD32" s="397"/>
      <c r="AE32" s="397"/>
      <c r="AF32" s="397"/>
      <c r="AG32" s="397"/>
      <c r="AH32" s="397"/>
      <c r="AI32" s="397"/>
      <c r="AJ32" s="397"/>
      <c r="AK32" s="397"/>
      <c r="AL32" s="397"/>
      <c r="AM32" s="397"/>
      <c r="AN32" s="397"/>
      <c r="AO32" s="397"/>
      <c r="AP32" s="397"/>
      <c r="AQ32" s="80"/>
      <c r="AR32" s="80"/>
      <c r="AS32" s="80"/>
      <c r="AT32" s="78"/>
      <c r="AU32" s="629"/>
      <c r="AV32" s="889"/>
      <c r="AW32" s="451"/>
      <c r="AX32" s="451"/>
      <c r="AY32" s="451"/>
      <c r="AZ32" s="397"/>
      <c r="BA32" s="397"/>
      <c r="BB32" s="397"/>
      <c r="BC32" s="397"/>
      <c r="BD32" s="397"/>
      <c r="BE32" s="397"/>
      <c r="BF32" s="397"/>
      <c r="BG32" s="397"/>
      <c r="BH32" s="397"/>
      <c r="BI32" s="152"/>
      <c r="BJ32" s="397"/>
      <c r="BK32" s="397"/>
      <c r="BL32" s="379"/>
      <c r="BM32" s="397"/>
      <c r="BN32" s="397"/>
      <c r="BO32" s="397"/>
      <c r="BP32" s="397"/>
      <c r="BQ32" s="397"/>
      <c r="BR32" s="397"/>
      <c r="BS32" s="397"/>
      <c r="BT32" s="397"/>
      <c r="BU32" s="397"/>
      <c r="BV32" s="397"/>
      <c r="BW32" s="397"/>
      <c r="BX32" s="397"/>
      <c r="BY32" s="397"/>
      <c r="BZ32" s="397"/>
      <c r="CA32" s="397"/>
      <c r="CB32" s="397"/>
      <c r="CC32" s="397"/>
      <c r="CD32" s="80"/>
      <c r="CE32" s="80"/>
      <c r="CF32" s="80"/>
    </row>
    <row r="33" spans="7:84" ht="28.5" customHeight="1" x14ac:dyDescent="0.15">
      <c r="G33" s="80"/>
      <c r="H33" s="629"/>
      <c r="I33" s="889"/>
      <c r="J33" s="451"/>
      <c r="K33" s="451"/>
      <c r="L33" s="451"/>
      <c r="M33" s="397"/>
      <c r="N33" s="397"/>
      <c r="O33" s="397"/>
      <c r="P33" s="397"/>
      <c r="Q33" s="397"/>
      <c r="R33" s="397"/>
      <c r="S33" s="397"/>
      <c r="T33" s="397"/>
      <c r="U33" s="397"/>
      <c r="V33" s="152"/>
      <c r="W33" s="397"/>
      <c r="X33" s="397"/>
      <c r="Y33" s="379"/>
      <c r="Z33" s="397"/>
      <c r="AA33" s="397"/>
      <c r="AB33" s="397"/>
      <c r="AC33" s="397"/>
      <c r="AD33" s="397"/>
      <c r="AE33" s="397"/>
      <c r="AF33" s="397"/>
      <c r="AG33" s="397"/>
      <c r="AH33" s="397"/>
      <c r="AI33" s="397"/>
      <c r="AJ33" s="397"/>
      <c r="AK33" s="397"/>
      <c r="AL33" s="397"/>
      <c r="AM33" s="397"/>
      <c r="AN33" s="397"/>
      <c r="AO33" s="397"/>
      <c r="AP33" s="397"/>
      <c r="AQ33" s="80"/>
      <c r="AR33" s="80"/>
      <c r="AS33" s="80"/>
      <c r="AT33" s="78"/>
      <c r="AU33" s="629"/>
      <c r="AV33" s="889"/>
      <c r="AW33" s="451"/>
      <c r="AX33" s="451"/>
      <c r="AY33" s="451"/>
      <c r="AZ33" s="397"/>
      <c r="BA33" s="397"/>
      <c r="BB33" s="397"/>
      <c r="BC33" s="397"/>
      <c r="BD33" s="397"/>
      <c r="BE33" s="397"/>
      <c r="BF33" s="397"/>
      <c r="BG33" s="397"/>
      <c r="BH33" s="397"/>
      <c r="BI33" s="152"/>
      <c r="BJ33" s="397"/>
      <c r="BK33" s="397"/>
      <c r="BL33" s="379"/>
      <c r="BM33" s="397"/>
      <c r="BN33" s="397"/>
      <c r="BO33" s="397"/>
      <c r="BP33" s="397"/>
      <c r="BQ33" s="397"/>
      <c r="BR33" s="397"/>
      <c r="BS33" s="397"/>
      <c r="BT33" s="397"/>
      <c r="BU33" s="397"/>
      <c r="BV33" s="397"/>
      <c r="BW33" s="397"/>
      <c r="BX33" s="397"/>
      <c r="BY33" s="397"/>
      <c r="BZ33" s="397"/>
      <c r="CA33" s="397"/>
      <c r="CB33" s="397"/>
      <c r="CC33" s="397"/>
      <c r="CD33" s="80"/>
      <c r="CE33" s="80"/>
      <c r="CF33" s="80"/>
    </row>
    <row r="34" spans="7:84" ht="28.5" customHeight="1" x14ac:dyDescent="0.15">
      <c r="G34" s="80"/>
      <c r="H34" s="629"/>
      <c r="I34" s="469"/>
      <c r="J34" s="451"/>
      <c r="K34" s="451"/>
      <c r="L34" s="451"/>
      <c r="M34" s="397"/>
      <c r="N34" s="397"/>
      <c r="O34" s="397"/>
      <c r="P34" s="397"/>
      <c r="Q34" s="397"/>
      <c r="R34" s="397"/>
      <c r="S34" s="397"/>
      <c r="T34" s="397"/>
      <c r="U34" s="397"/>
      <c r="V34" s="152"/>
      <c r="W34" s="397"/>
      <c r="X34" s="397"/>
      <c r="Y34" s="379"/>
      <c r="Z34" s="397"/>
      <c r="AA34" s="397"/>
      <c r="AB34" s="397"/>
      <c r="AC34" s="397"/>
      <c r="AD34" s="397"/>
      <c r="AE34" s="397"/>
      <c r="AF34" s="397"/>
      <c r="AG34" s="397"/>
      <c r="AH34" s="397"/>
      <c r="AI34" s="397"/>
      <c r="AJ34" s="397"/>
      <c r="AK34" s="397"/>
      <c r="AL34" s="397"/>
      <c r="AM34" s="397"/>
      <c r="AN34" s="397"/>
      <c r="AO34" s="397"/>
      <c r="AP34" s="397"/>
      <c r="AQ34" s="80"/>
      <c r="AR34" s="80"/>
      <c r="AS34" s="80"/>
      <c r="AT34" s="78"/>
      <c r="AU34" s="629"/>
      <c r="AV34" s="469"/>
      <c r="AW34" s="451"/>
      <c r="AX34" s="451"/>
      <c r="AY34" s="451"/>
      <c r="AZ34" s="397"/>
      <c r="BA34" s="397"/>
      <c r="BB34" s="397"/>
      <c r="BC34" s="397"/>
      <c r="BD34" s="397"/>
      <c r="BE34" s="397"/>
      <c r="BF34" s="397"/>
      <c r="BG34" s="397"/>
      <c r="BH34" s="397"/>
      <c r="BI34" s="152"/>
      <c r="BJ34" s="397"/>
      <c r="BK34" s="397"/>
      <c r="BL34" s="379"/>
      <c r="BM34" s="397"/>
      <c r="BN34" s="397"/>
      <c r="BO34" s="397"/>
      <c r="BP34" s="397"/>
      <c r="BQ34" s="397"/>
      <c r="BR34" s="397"/>
      <c r="BS34" s="397"/>
      <c r="BT34" s="397"/>
      <c r="BU34" s="397"/>
      <c r="BV34" s="397"/>
      <c r="BW34" s="397"/>
      <c r="BX34" s="397"/>
      <c r="BY34" s="397"/>
      <c r="BZ34" s="397"/>
      <c r="CA34" s="397"/>
      <c r="CB34" s="397"/>
      <c r="CC34" s="397"/>
      <c r="CD34" s="80"/>
      <c r="CE34" s="80"/>
      <c r="CF34" s="80"/>
    </row>
    <row r="35" spans="7:84" ht="28.5" customHeight="1" x14ac:dyDescent="0.15">
      <c r="G35" s="80"/>
      <c r="H35" s="629"/>
      <c r="I35" s="889" t="s">
        <v>0</v>
      </c>
      <c r="J35" s="451"/>
      <c r="K35" s="451"/>
      <c r="L35" s="451"/>
      <c r="M35" s="397"/>
      <c r="N35" s="397"/>
      <c r="O35" s="397"/>
      <c r="P35" s="397"/>
      <c r="Q35" s="397"/>
      <c r="R35" s="397"/>
      <c r="S35" s="397"/>
      <c r="T35" s="397"/>
      <c r="U35" s="397"/>
      <c r="V35" s="152"/>
      <c r="W35" s="397"/>
      <c r="X35" s="397"/>
      <c r="Y35" s="379"/>
      <c r="Z35" s="397"/>
      <c r="AA35" s="397"/>
      <c r="AB35" s="397"/>
      <c r="AC35" s="397"/>
      <c r="AD35" s="397"/>
      <c r="AE35" s="397"/>
      <c r="AF35" s="397"/>
      <c r="AG35" s="397"/>
      <c r="AH35" s="397"/>
      <c r="AI35" s="397"/>
      <c r="AP35" s="397"/>
      <c r="AQ35" s="80"/>
      <c r="AR35" s="80"/>
      <c r="AS35" s="394"/>
      <c r="AT35" s="78"/>
      <c r="AU35" s="629"/>
      <c r="AV35" s="889" t="s">
        <v>0</v>
      </c>
      <c r="AW35" s="451"/>
      <c r="AX35" s="451"/>
      <c r="AY35" s="451"/>
      <c r="AZ35" s="397"/>
      <c r="BA35" s="397"/>
      <c r="BB35" s="397"/>
      <c r="BC35" s="397"/>
      <c r="BD35" s="397"/>
      <c r="BE35" s="397"/>
      <c r="BF35" s="397"/>
      <c r="BG35" s="397"/>
      <c r="BH35" s="397"/>
      <c r="BI35" s="152"/>
      <c r="BJ35" s="397"/>
      <c r="BK35" s="397"/>
      <c r="BL35" s="379"/>
      <c r="BM35" s="397"/>
      <c r="BN35" s="397"/>
      <c r="BO35" s="397"/>
      <c r="BP35" s="397"/>
      <c r="BQ35" s="397"/>
      <c r="BR35" s="397"/>
      <c r="BS35" s="397"/>
      <c r="BT35" s="397"/>
      <c r="BU35" s="397"/>
      <c r="BV35" s="397"/>
      <c r="CC35" s="397"/>
      <c r="CD35" s="80"/>
      <c r="CE35" s="80"/>
      <c r="CF35" s="394"/>
    </row>
    <row r="36" spans="7:84" ht="28.5" customHeight="1" x14ac:dyDescent="0.15">
      <c r="G36" s="80"/>
      <c r="H36" s="629"/>
      <c r="I36" s="889"/>
      <c r="J36" s="451"/>
      <c r="K36" s="451"/>
      <c r="L36" s="451"/>
      <c r="M36" s="397"/>
      <c r="N36" s="397"/>
      <c r="O36" s="397"/>
      <c r="P36" s="397"/>
      <c r="Q36" s="397"/>
      <c r="R36" s="187"/>
      <c r="S36" s="187"/>
      <c r="T36" s="187"/>
      <c r="U36" s="187"/>
      <c r="V36" s="187"/>
      <c r="W36" s="187"/>
      <c r="X36" s="187"/>
      <c r="Y36" s="187"/>
      <c r="Z36" s="187"/>
      <c r="AA36" s="397"/>
      <c r="AB36" s="397"/>
      <c r="AC36" s="397"/>
      <c r="AD36" s="397"/>
      <c r="AE36" s="397"/>
      <c r="AF36" s="397"/>
      <c r="AG36" s="397"/>
      <c r="AH36" s="397"/>
      <c r="AI36" s="397"/>
      <c r="AJ36" s="397"/>
      <c r="AK36" s="397"/>
      <c r="AL36" s="397"/>
      <c r="AM36" s="397"/>
      <c r="AN36" s="397"/>
      <c r="AO36" s="397"/>
      <c r="AP36" s="397"/>
      <c r="AQ36" s="80"/>
      <c r="AR36" s="80"/>
      <c r="AS36" s="80"/>
      <c r="AT36" s="78"/>
      <c r="AU36" s="629"/>
      <c r="AV36" s="889"/>
      <c r="AW36" s="451"/>
      <c r="AX36" s="451"/>
      <c r="AY36" s="451"/>
      <c r="AZ36" s="397"/>
      <c r="BA36" s="397"/>
      <c r="BB36" s="397"/>
      <c r="BC36" s="397"/>
      <c r="BD36" s="397"/>
      <c r="BE36" s="187"/>
      <c r="BF36" s="187"/>
      <c r="BG36" s="187"/>
      <c r="BH36" s="187"/>
      <c r="BI36" s="187"/>
      <c r="BJ36" s="187"/>
      <c r="BK36" s="187"/>
      <c r="BL36" s="187"/>
      <c r="BM36" s="187"/>
      <c r="BN36" s="397"/>
      <c r="BO36" s="397"/>
      <c r="BP36" s="397"/>
      <c r="BQ36" s="397"/>
      <c r="BR36" s="397"/>
      <c r="BS36" s="397"/>
      <c r="BT36" s="397"/>
      <c r="BU36" s="397"/>
      <c r="BV36" s="397"/>
      <c r="BW36" s="397"/>
      <c r="BX36" s="397"/>
      <c r="BY36" s="397"/>
      <c r="BZ36" s="397"/>
      <c r="CA36" s="397"/>
      <c r="CB36" s="397"/>
      <c r="CC36" s="397"/>
      <c r="CD36" s="80"/>
      <c r="CE36" s="80"/>
      <c r="CF36" s="80"/>
    </row>
    <row r="37" spans="7:84" ht="28.5" customHeight="1" x14ac:dyDescent="0.15">
      <c r="G37" s="80"/>
      <c r="H37" s="629"/>
      <c r="I37" s="889"/>
      <c r="J37" s="451"/>
      <c r="K37" s="451"/>
      <c r="L37" s="451"/>
      <c r="M37" s="397"/>
      <c r="N37" s="397"/>
      <c r="O37" s="397"/>
      <c r="P37" s="397"/>
      <c r="Q37" s="397"/>
      <c r="R37" s="187"/>
      <c r="S37" s="187"/>
      <c r="T37" s="187"/>
      <c r="U37" s="187"/>
      <c r="V37" s="187"/>
      <c r="W37" s="187"/>
      <c r="X37" s="187"/>
      <c r="Y37" s="187"/>
      <c r="Z37" s="187"/>
      <c r="AA37" s="397"/>
      <c r="AB37" s="397"/>
      <c r="AC37" s="397"/>
      <c r="AD37" s="397"/>
      <c r="AE37" s="397"/>
      <c r="AF37" s="397"/>
      <c r="AG37" s="397"/>
      <c r="AH37" s="397"/>
      <c r="AI37" s="397"/>
      <c r="AJ37" s="397"/>
      <c r="AK37" s="397"/>
      <c r="AL37" s="397"/>
      <c r="AM37" s="397"/>
      <c r="AN37" s="397"/>
      <c r="AO37" s="397"/>
      <c r="AP37" s="397"/>
      <c r="AQ37" s="80"/>
      <c r="AR37" s="80"/>
      <c r="AS37" s="80"/>
      <c r="AT37" s="78"/>
      <c r="AU37" s="629"/>
      <c r="AV37" s="889"/>
      <c r="AW37" s="451"/>
      <c r="AX37" s="451"/>
      <c r="AY37" s="451"/>
      <c r="AZ37" s="397"/>
      <c r="BA37" s="397"/>
      <c r="BB37" s="397"/>
      <c r="BC37" s="397"/>
      <c r="BD37" s="397"/>
      <c r="BE37" s="187"/>
      <c r="BF37" s="187"/>
      <c r="BG37" s="187"/>
      <c r="BH37" s="187"/>
      <c r="BI37" s="187"/>
      <c r="BJ37" s="187"/>
      <c r="BK37" s="187"/>
      <c r="BL37" s="187"/>
      <c r="BM37" s="187"/>
      <c r="BN37" s="397"/>
      <c r="BO37" s="397"/>
      <c r="BP37" s="397"/>
      <c r="BQ37" s="397"/>
      <c r="BR37" s="397"/>
      <c r="BS37" s="397"/>
      <c r="BT37" s="397"/>
      <c r="BU37" s="397"/>
      <c r="BV37" s="397"/>
      <c r="BW37" s="397"/>
      <c r="BX37" s="397"/>
      <c r="BY37" s="397"/>
      <c r="BZ37" s="397"/>
      <c r="CA37" s="397"/>
      <c r="CB37" s="397"/>
      <c r="CC37" s="397"/>
      <c r="CD37" s="80"/>
      <c r="CE37" s="80"/>
      <c r="CF37" s="80"/>
    </row>
    <row r="38" spans="7:84" ht="28.5" customHeight="1" x14ac:dyDescent="0.15">
      <c r="G38" s="80"/>
      <c r="H38" s="629"/>
      <c r="I38" s="889"/>
      <c r="J38" s="451"/>
      <c r="K38" s="451"/>
      <c r="L38" s="451"/>
      <c r="M38" s="397"/>
      <c r="N38" s="397"/>
      <c r="O38" s="397"/>
      <c r="P38" s="397"/>
      <c r="Q38" s="397"/>
      <c r="R38" s="187"/>
      <c r="S38" s="187"/>
      <c r="T38" s="187"/>
      <c r="U38" s="187"/>
      <c r="V38" s="187"/>
      <c r="W38" s="187"/>
      <c r="X38" s="187"/>
      <c r="Y38" s="187"/>
      <c r="Z38" s="187"/>
      <c r="AA38" s="397"/>
      <c r="AB38" s="397"/>
      <c r="AC38" s="397"/>
      <c r="AD38" s="397"/>
      <c r="AE38" s="397"/>
      <c r="AF38" s="397"/>
      <c r="AG38" s="397"/>
      <c r="AH38" s="397"/>
      <c r="AI38" s="397"/>
      <c r="AJ38" s="397"/>
      <c r="AK38" s="397"/>
      <c r="AL38" s="397"/>
      <c r="AM38" s="397"/>
      <c r="AN38" s="397"/>
      <c r="AO38" s="397"/>
      <c r="AP38" s="397"/>
      <c r="AQ38" s="80"/>
      <c r="AR38" s="80"/>
      <c r="AS38" s="80"/>
      <c r="AT38" s="78"/>
      <c r="AU38" s="629"/>
      <c r="AV38" s="889"/>
      <c r="AW38" s="451"/>
      <c r="AX38" s="451"/>
      <c r="AY38" s="451"/>
      <c r="AZ38" s="397"/>
      <c r="BA38" s="397"/>
      <c r="BB38" s="397"/>
      <c r="BC38" s="397"/>
      <c r="BD38" s="397"/>
      <c r="BE38" s="187"/>
      <c r="BF38" s="187"/>
      <c r="BG38" s="187"/>
      <c r="BH38" s="187"/>
      <c r="BI38" s="187"/>
      <c r="BJ38" s="187"/>
      <c r="BK38" s="187"/>
      <c r="BL38" s="187"/>
      <c r="BM38" s="187"/>
      <c r="BN38" s="397"/>
      <c r="BO38" s="397"/>
      <c r="BP38" s="397"/>
      <c r="BQ38" s="397"/>
      <c r="BR38" s="397"/>
      <c r="BS38" s="397"/>
      <c r="BT38" s="397"/>
      <c r="BU38" s="397"/>
      <c r="BV38" s="397"/>
      <c r="BW38" s="397"/>
      <c r="BX38" s="397"/>
      <c r="BY38" s="397"/>
      <c r="BZ38" s="397"/>
      <c r="CA38" s="397"/>
      <c r="CB38" s="397"/>
      <c r="CC38" s="397"/>
      <c r="CD38" s="80"/>
      <c r="CE38" s="80"/>
      <c r="CF38" s="80"/>
    </row>
    <row r="39" spans="7:84" ht="28.5" customHeight="1" x14ac:dyDescent="0.15">
      <c r="G39" s="80"/>
      <c r="H39" s="629"/>
      <c r="I39" s="889"/>
      <c r="J39" s="451"/>
      <c r="K39" s="451"/>
      <c r="L39" s="451"/>
      <c r="M39" s="397"/>
      <c r="N39" s="397"/>
      <c r="O39" s="397"/>
      <c r="P39" s="397"/>
      <c r="Q39" s="397"/>
      <c r="R39" s="187"/>
      <c r="S39" s="187"/>
      <c r="T39" s="187"/>
      <c r="U39" s="187"/>
      <c r="V39" s="187"/>
      <c r="W39" s="187"/>
      <c r="X39" s="187"/>
      <c r="Y39" s="187"/>
      <c r="Z39" s="187"/>
      <c r="AA39" s="397"/>
      <c r="AB39" s="397"/>
      <c r="AC39" s="397"/>
      <c r="AD39" s="397"/>
      <c r="AE39" s="397"/>
      <c r="AF39" s="397"/>
      <c r="AG39" s="397"/>
      <c r="AH39" s="397"/>
      <c r="AI39" s="397"/>
      <c r="AJ39" s="397"/>
      <c r="AK39" s="397"/>
      <c r="AL39" s="397"/>
      <c r="AM39" s="397"/>
      <c r="AN39" s="397"/>
      <c r="AO39" s="397"/>
      <c r="AP39" s="397"/>
      <c r="AQ39" s="80"/>
      <c r="AR39" s="80"/>
      <c r="AS39" s="80"/>
      <c r="AT39" s="78"/>
      <c r="AU39" s="629"/>
      <c r="AV39" s="889"/>
      <c r="AW39" s="451"/>
      <c r="AX39" s="451"/>
      <c r="AY39" s="451"/>
      <c r="AZ39" s="397"/>
      <c r="BA39" s="397"/>
      <c r="BB39" s="397"/>
      <c r="BC39" s="397"/>
      <c r="BD39" s="397"/>
      <c r="BE39" s="187"/>
      <c r="BF39" s="187"/>
      <c r="BG39" s="187"/>
      <c r="BH39" s="187"/>
      <c r="BI39" s="187"/>
      <c r="BJ39" s="187"/>
      <c r="BK39" s="187"/>
      <c r="BL39" s="187"/>
      <c r="BM39" s="187"/>
      <c r="BN39" s="397"/>
      <c r="BO39" s="397"/>
      <c r="BP39" s="397"/>
      <c r="BQ39" s="397"/>
      <c r="BR39" s="397"/>
      <c r="BS39" s="397"/>
      <c r="BT39" s="397"/>
      <c r="BU39" s="397"/>
      <c r="BV39" s="397"/>
      <c r="BW39" s="397"/>
      <c r="BX39" s="397"/>
      <c r="BY39" s="397"/>
      <c r="BZ39" s="397"/>
      <c r="CA39" s="397"/>
      <c r="CB39" s="397"/>
      <c r="CC39" s="397"/>
      <c r="CD39" s="80"/>
      <c r="CE39" s="80"/>
      <c r="CF39" s="80"/>
    </row>
    <row r="40" spans="7:84" ht="28.5" customHeight="1" x14ac:dyDescent="0.15">
      <c r="G40" s="80"/>
      <c r="H40" s="629"/>
      <c r="I40" s="889"/>
      <c r="J40" s="451"/>
      <c r="K40" s="451"/>
      <c r="L40" s="451"/>
      <c r="M40" s="397"/>
      <c r="N40" s="397"/>
      <c r="O40" s="397"/>
      <c r="P40" s="397"/>
      <c r="Q40" s="397"/>
      <c r="R40" s="187"/>
      <c r="S40" s="187"/>
      <c r="T40" s="187"/>
      <c r="U40" s="187"/>
      <c r="V40" s="187"/>
      <c r="W40" s="187"/>
      <c r="X40" s="187"/>
      <c r="Y40" s="187"/>
      <c r="Z40" s="187"/>
      <c r="AA40" s="397"/>
      <c r="AB40" s="397"/>
      <c r="AC40" s="397"/>
      <c r="AD40" s="397"/>
      <c r="AE40" s="397"/>
      <c r="AF40" s="397"/>
      <c r="AG40" s="397"/>
      <c r="AH40" s="397"/>
      <c r="AI40" s="397"/>
      <c r="AJ40" s="397"/>
      <c r="AK40" s="397"/>
      <c r="AL40" s="397"/>
      <c r="AM40" s="397"/>
      <c r="AN40" s="397"/>
      <c r="AO40" s="397"/>
      <c r="AP40" s="397"/>
      <c r="AQ40" s="80"/>
      <c r="AR40" s="80"/>
      <c r="AS40" s="80"/>
      <c r="AT40" s="78"/>
      <c r="AU40" s="629"/>
      <c r="AV40" s="889"/>
      <c r="AW40" s="451"/>
      <c r="AX40" s="451"/>
      <c r="AY40" s="451"/>
      <c r="AZ40" s="397"/>
      <c r="BA40" s="397"/>
      <c r="BB40" s="397"/>
      <c r="BC40" s="397"/>
      <c r="BD40" s="397"/>
      <c r="BE40" s="187"/>
      <c r="BF40" s="187"/>
      <c r="BG40" s="187"/>
      <c r="BH40" s="187"/>
      <c r="BI40" s="187"/>
      <c r="BJ40" s="187"/>
      <c r="BK40" s="187"/>
      <c r="BL40" s="187"/>
      <c r="BM40" s="187"/>
      <c r="BN40" s="397"/>
      <c r="BO40" s="397"/>
      <c r="BP40" s="397"/>
      <c r="BQ40" s="397"/>
      <c r="BR40" s="397"/>
      <c r="BS40" s="397"/>
      <c r="BT40" s="397"/>
      <c r="BU40" s="397"/>
      <c r="BV40" s="397"/>
      <c r="BW40" s="397"/>
      <c r="BX40" s="397"/>
      <c r="BY40" s="397"/>
      <c r="BZ40" s="397"/>
      <c r="CA40" s="397"/>
      <c r="CB40" s="397"/>
      <c r="CC40" s="397"/>
      <c r="CD40" s="80"/>
      <c r="CE40" s="80"/>
      <c r="CF40" s="80"/>
    </row>
    <row r="41" spans="7:84" ht="28.5" customHeight="1" x14ac:dyDescent="0.15">
      <c r="G41" s="80"/>
      <c r="H41" s="629"/>
      <c r="I41" s="889"/>
      <c r="J41" s="451"/>
      <c r="K41" s="451"/>
      <c r="L41" s="451"/>
      <c r="M41" s="397"/>
      <c r="N41" s="397"/>
      <c r="O41" s="397"/>
      <c r="P41" s="397"/>
      <c r="Q41" s="397"/>
      <c r="R41" s="187"/>
      <c r="S41" s="187"/>
      <c r="T41" s="187"/>
      <c r="U41" s="187"/>
      <c r="V41" s="187"/>
      <c r="W41" s="187"/>
      <c r="X41" s="187"/>
      <c r="Y41" s="187"/>
      <c r="Z41" s="187"/>
      <c r="AA41" s="397"/>
      <c r="AB41" s="397"/>
      <c r="AC41" s="397"/>
      <c r="AD41" s="397"/>
      <c r="AE41" s="397"/>
      <c r="AF41" s="397"/>
      <c r="AG41" s="397"/>
      <c r="AH41" s="397"/>
      <c r="AI41" s="397"/>
      <c r="AJ41" s="397"/>
      <c r="AK41" s="397"/>
      <c r="AL41" s="397"/>
      <c r="AM41" s="397"/>
      <c r="AN41" s="397"/>
      <c r="AO41" s="397"/>
      <c r="AP41" s="397"/>
      <c r="AQ41" s="80"/>
      <c r="AR41" s="80"/>
      <c r="AS41" s="80"/>
      <c r="AT41" s="78"/>
      <c r="AU41" s="629"/>
      <c r="AV41" s="889"/>
      <c r="AW41" s="451"/>
      <c r="AX41" s="451"/>
      <c r="AY41" s="451"/>
      <c r="AZ41" s="397"/>
      <c r="BA41" s="397"/>
      <c r="BB41" s="397"/>
      <c r="BC41" s="397"/>
      <c r="BD41" s="397"/>
      <c r="BE41" s="187"/>
      <c r="BF41" s="187"/>
      <c r="BG41" s="187"/>
      <c r="BH41" s="187"/>
      <c r="BI41" s="187"/>
      <c r="BJ41" s="187"/>
      <c r="BK41" s="187"/>
      <c r="BL41" s="187"/>
      <c r="BM41" s="187"/>
      <c r="BN41" s="397"/>
      <c r="BO41" s="397"/>
      <c r="BP41" s="397"/>
      <c r="BQ41" s="397"/>
      <c r="BR41" s="397"/>
      <c r="BS41" s="397"/>
      <c r="BT41" s="397"/>
      <c r="BU41" s="397"/>
      <c r="BV41" s="397"/>
      <c r="BW41" s="397"/>
      <c r="BX41" s="397"/>
      <c r="BY41" s="397"/>
      <c r="BZ41" s="397"/>
      <c r="CA41" s="397"/>
      <c r="CB41" s="397"/>
      <c r="CC41" s="397"/>
      <c r="CD41" s="80"/>
      <c r="CE41" s="80"/>
      <c r="CF41" s="80"/>
    </row>
    <row r="42" spans="7:84" ht="28.5" customHeight="1" x14ac:dyDescent="0.15">
      <c r="G42" s="80"/>
      <c r="H42" s="629"/>
      <c r="I42" s="889"/>
      <c r="J42" s="451"/>
      <c r="K42" s="451"/>
      <c r="L42" s="451"/>
      <c r="M42" s="397"/>
      <c r="N42" s="397"/>
      <c r="O42" s="397"/>
      <c r="P42" s="397"/>
      <c r="Q42" s="397"/>
      <c r="R42" s="187"/>
      <c r="S42" s="187"/>
      <c r="T42" s="187"/>
      <c r="U42" s="187"/>
      <c r="V42" s="187"/>
      <c r="W42" s="187"/>
      <c r="X42" s="187"/>
      <c r="Y42" s="187"/>
      <c r="Z42" s="187"/>
      <c r="AA42" s="397"/>
      <c r="AB42" s="397"/>
      <c r="AC42" s="397"/>
      <c r="AD42" s="397"/>
      <c r="AE42" s="397"/>
      <c r="AF42" s="397"/>
      <c r="AG42" s="397"/>
      <c r="AH42" s="397"/>
      <c r="AI42" s="397"/>
      <c r="AJ42" s="397"/>
      <c r="AK42" s="397"/>
      <c r="AL42" s="397"/>
      <c r="AM42" s="397"/>
      <c r="AN42" s="397"/>
      <c r="AO42" s="397"/>
      <c r="AP42" s="397"/>
      <c r="AQ42" s="80"/>
      <c r="AR42" s="80"/>
      <c r="AS42" s="80"/>
      <c r="AT42" s="78"/>
      <c r="AU42" s="629"/>
      <c r="AV42" s="889"/>
      <c r="AW42" s="451"/>
      <c r="AX42" s="451"/>
      <c r="AY42" s="451"/>
      <c r="AZ42" s="397"/>
      <c r="BA42" s="397"/>
      <c r="BB42" s="397"/>
      <c r="BC42" s="397"/>
      <c r="BD42" s="397"/>
      <c r="BE42" s="187"/>
      <c r="BF42" s="187"/>
      <c r="BG42" s="187"/>
      <c r="BH42" s="187"/>
      <c r="BI42" s="187"/>
      <c r="BJ42" s="187"/>
      <c r="BK42" s="187"/>
      <c r="BL42" s="187"/>
      <c r="BM42" s="187"/>
      <c r="BN42" s="397"/>
      <c r="BO42" s="397"/>
      <c r="BP42" s="397"/>
      <c r="BQ42" s="397"/>
      <c r="BR42" s="397"/>
      <c r="BS42" s="397"/>
      <c r="BT42" s="397"/>
      <c r="BU42" s="397"/>
      <c r="BV42" s="397"/>
      <c r="BW42" s="397"/>
      <c r="BX42" s="397"/>
      <c r="BY42" s="397"/>
      <c r="BZ42" s="397"/>
      <c r="CA42" s="397"/>
      <c r="CB42" s="397"/>
      <c r="CC42" s="397"/>
      <c r="CD42" s="80"/>
      <c r="CE42" s="80"/>
      <c r="CF42" s="80"/>
    </row>
    <row r="43" spans="7:84" ht="28.5" customHeight="1" x14ac:dyDescent="0.15">
      <c r="G43" s="80"/>
      <c r="H43" s="629"/>
      <c r="I43" s="889"/>
      <c r="J43" s="451"/>
      <c r="K43" s="451"/>
      <c r="L43" s="451"/>
      <c r="M43" s="397"/>
      <c r="N43" s="397"/>
      <c r="O43" s="397"/>
      <c r="P43" s="397"/>
      <c r="Q43" s="397"/>
      <c r="R43" s="187"/>
      <c r="S43" s="187"/>
      <c r="T43" s="187"/>
      <c r="U43" s="187"/>
      <c r="V43" s="187"/>
      <c r="W43" s="187"/>
      <c r="X43" s="187"/>
      <c r="Y43" s="187"/>
      <c r="Z43" s="187"/>
      <c r="AA43" s="397"/>
      <c r="AB43" s="397"/>
      <c r="AC43" s="397"/>
      <c r="AD43" s="397"/>
      <c r="AE43" s="397"/>
      <c r="AF43" s="397"/>
      <c r="AG43" s="397"/>
      <c r="AH43" s="397"/>
      <c r="AI43" s="397"/>
      <c r="AJ43" s="397"/>
      <c r="AK43" s="397"/>
      <c r="AL43" s="397"/>
      <c r="AM43" s="397"/>
      <c r="AN43" s="397"/>
      <c r="AO43" s="397"/>
      <c r="AP43" s="397"/>
      <c r="AQ43" s="80"/>
      <c r="AR43" s="80"/>
      <c r="AS43" s="80"/>
      <c r="AT43" s="78"/>
      <c r="AU43" s="629"/>
      <c r="AV43" s="889"/>
      <c r="AW43" s="451"/>
      <c r="AX43" s="451"/>
      <c r="AY43" s="451"/>
      <c r="AZ43" s="397"/>
      <c r="BA43" s="397"/>
      <c r="BB43" s="397"/>
      <c r="BC43" s="397"/>
      <c r="BD43" s="397"/>
      <c r="BE43" s="187"/>
      <c r="BF43" s="187"/>
      <c r="BG43" s="187"/>
      <c r="BH43" s="187"/>
      <c r="BI43" s="187"/>
      <c r="BJ43" s="187"/>
      <c r="BK43" s="187"/>
      <c r="BL43" s="187"/>
      <c r="BM43" s="187"/>
      <c r="BN43" s="397"/>
      <c r="BO43" s="397"/>
      <c r="BP43" s="397"/>
      <c r="BQ43" s="397"/>
      <c r="BR43" s="397"/>
      <c r="BS43" s="397"/>
      <c r="BT43" s="397"/>
      <c r="BU43" s="397"/>
      <c r="BV43" s="397"/>
      <c r="BW43" s="397"/>
      <c r="BX43" s="397"/>
      <c r="BY43" s="397"/>
      <c r="BZ43" s="397"/>
      <c r="CA43" s="397"/>
      <c r="CB43" s="397"/>
      <c r="CC43" s="397"/>
      <c r="CD43" s="80"/>
      <c r="CE43" s="80"/>
      <c r="CF43" s="80"/>
    </row>
    <row r="44" spans="7:84" ht="28.5" customHeight="1" x14ac:dyDescent="0.15">
      <c r="G44" s="80"/>
      <c r="H44" s="629"/>
      <c r="I44" s="889"/>
      <c r="J44" s="451"/>
      <c r="K44" s="451"/>
      <c r="L44" s="451"/>
      <c r="M44" s="397"/>
      <c r="N44" s="397"/>
      <c r="O44" s="397"/>
      <c r="P44" s="397"/>
      <c r="Q44" s="397"/>
      <c r="R44" s="187"/>
      <c r="S44" s="187"/>
      <c r="T44" s="187"/>
      <c r="U44" s="187"/>
      <c r="V44" s="187"/>
      <c r="W44" s="187"/>
      <c r="X44" s="187"/>
      <c r="Y44" s="187"/>
      <c r="Z44" s="187"/>
      <c r="AA44" s="397"/>
      <c r="AB44" s="397"/>
      <c r="AC44" s="397"/>
      <c r="AD44" s="397"/>
      <c r="AE44" s="397"/>
      <c r="AF44" s="397"/>
      <c r="AG44" s="397"/>
      <c r="AH44" s="397"/>
      <c r="AI44" s="397"/>
      <c r="AJ44" s="397"/>
      <c r="AK44" s="397"/>
      <c r="AL44" s="397"/>
      <c r="AM44" s="397"/>
      <c r="AN44" s="397"/>
      <c r="AO44" s="397"/>
      <c r="AP44" s="397"/>
      <c r="AQ44" s="80"/>
      <c r="AR44" s="80"/>
      <c r="AS44" s="80"/>
      <c r="AT44" s="78"/>
      <c r="AU44" s="629"/>
      <c r="AV44" s="889"/>
      <c r="AW44" s="451"/>
      <c r="AX44" s="451"/>
      <c r="AY44" s="451"/>
      <c r="AZ44" s="397"/>
      <c r="BA44" s="397"/>
      <c r="BB44" s="397"/>
      <c r="BC44" s="397"/>
      <c r="BD44" s="397"/>
      <c r="BE44" s="187"/>
      <c r="BF44" s="187"/>
      <c r="BG44" s="187"/>
      <c r="BH44" s="187"/>
      <c r="BI44" s="187"/>
      <c r="BJ44" s="187"/>
      <c r="BK44" s="187"/>
      <c r="BL44" s="187"/>
      <c r="BM44" s="187"/>
      <c r="BN44" s="397"/>
      <c r="BO44" s="397"/>
      <c r="BP44" s="397"/>
      <c r="BQ44" s="397"/>
      <c r="BR44" s="397"/>
      <c r="BS44" s="397"/>
      <c r="BT44" s="397"/>
      <c r="BU44" s="397"/>
      <c r="BV44" s="397"/>
      <c r="BW44" s="397"/>
      <c r="BX44" s="397"/>
      <c r="BY44" s="397"/>
      <c r="BZ44" s="397"/>
      <c r="CA44" s="397"/>
      <c r="CB44" s="397"/>
      <c r="CC44" s="397"/>
      <c r="CD44" s="80"/>
      <c r="CE44" s="80"/>
      <c r="CF44" s="80"/>
    </row>
    <row r="45" spans="7:84" ht="28.5" customHeight="1" x14ac:dyDescent="0.15">
      <c r="G45" s="80"/>
      <c r="H45" s="629"/>
      <c r="I45" s="889"/>
      <c r="J45" s="451"/>
      <c r="K45" s="451"/>
      <c r="L45" s="451"/>
      <c r="M45" s="397"/>
      <c r="N45" s="397"/>
      <c r="O45" s="397"/>
      <c r="P45" s="397"/>
      <c r="Q45" s="397"/>
      <c r="R45" s="187"/>
      <c r="S45" s="187"/>
      <c r="T45" s="187"/>
      <c r="U45" s="187"/>
      <c r="V45" s="187"/>
      <c r="W45" s="187"/>
      <c r="X45" s="187"/>
      <c r="Y45" s="187"/>
      <c r="Z45" s="187"/>
      <c r="AA45" s="397"/>
      <c r="AB45" s="397"/>
      <c r="AC45" s="397"/>
      <c r="AD45" s="397"/>
      <c r="AE45" s="397"/>
      <c r="AF45" s="397"/>
      <c r="AG45" s="397"/>
      <c r="AH45" s="397"/>
      <c r="AI45" s="397"/>
      <c r="AJ45" s="397"/>
      <c r="AK45" s="397"/>
      <c r="AL45" s="397"/>
      <c r="AM45" s="397"/>
      <c r="AN45" s="397"/>
      <c r="AO45" s="397"/>
      <c r="AP45" s="397"/>
      <c r="AQ45" s="80"/>
      <c r="AR45" s="80"/>
      <c r="AS45" s="80"/>
      <c r="AT45" s="78"/>
      <c r="AU45" s="629"/>
      <c r="AV45" s="889"/>
      <c r="AW45" s="451"/>
      <c r="AX45" s="451"/>
      <c r="AY45" s="451"/>
      <c r="AZ45" s="397"/>
      <c r="BA45" s="397"/>
      <c r="BB45" s="397"/>
      <c r="BC45" s="397"/>
      <c r="BD45" s="397"/>
      <c r="BE45" s="187"/>
      <c r="BF45" s="187"/>
      <c r="BG45" s="187"/>
      <c r="BH45" s="187"/>
      <c r="BI45" s="187"/>
      <c r="BJ45" s="187"/>
      <c r="BK45" s="187"/>
      <c r="BL45" s="187"/>
      <c r="BM45" s="187"/>
      <c r="BN45" s="397"/>
      <c r="BO45" s="397"/>
      <c r="BP45" s="397"/>
      <c r="BQ45" s="397"/>
      <c r="BR45" s="397"/>
      <c r="BS45" s="397"/>
      <c r="BT45" s="397"/>
      <c r="BU45" s="397"/>
      <c r="BV45" s="397"/>
      <c r="BW45" s="397"/>
      <c r="BX45" s="397"/>
      <c r="BY45" s="397"/>
      <c r="BZ45" s="397"/>
      <c r="CA45" s="397"/>
      <c r="CB45" s="397"/>
      <c r="CC45" s="397"/>
      <c r="CD45" s="80"/>
      <c r="CE45" s="80"/>
      <c r="CF45" s="80"/>
    </row>
    <row r="46" spans="7:84" ht="28.5" customHeight="1" x14ac:dyDescent="0.15">
      <c r="G46" s="80"/>
      <c r="H46" s="629"/>
      <c r="I46" s="889"/>
      <c r="J46" s="451"/>
      <c r="K46" s="451"/>
      <c r="L46" s="451"/>
      <c r="M46" s="397"/>
      <c r="N46" s="397"/>
      <c r="O46" s="397"/>
      <c r="P46" s="397"/>
      <c r="Q46" s="397"/>
      <c r="R46" s="187"/>
      <c r="S46" s="187"/>
      <c r="T46" s="187"/>
      <c r="U46" s="187"/>
      <c r="V46" s="187"/>
      <c r="W46" s="187"/>
      <c r="X46" s="187"/>
      <c r="Y46" s="187"/>
      <c r="Z46" s="187"/>
      <c r="AA46" s="397"/>
      <c r="AB46" s="397"/>
      <c r="AC46" s="397"/>
      <c r="AD46" s="397"/>
      <c r="AE46" s="397"/>
      <c r="AF46" s="397"/>
      <c r="AG46" s="397"/>
      <c r="AH46" s="397"/>
      <c r="AI46" s="397"/>
      <c r="AJ46" s="397"/>
      <c r="AK46" s="397"/>
      <c r="AL46" s="397"/>
      <c r="AM46" s="397"/>
      <c r="AN46" s="397"/>
      <c r="AO46" s="397"/>
      <c r="AP46" s="397"/>
      <c r="AQ46" s="80"/>
      <c r="AR46" s="80"/>
      <c r="AS46" s="80"/>
      <c r="AT46" s="78"/>
      <c r="AU46" s="629"/>
      <c r="AV46" s="889"/>
      <c r="AW46" s="451"/>
      <c r="AX46" s="451"/>
      <c r="AY46" s="451"/>
      <c r="AZ46" s="397"/>
      <c r="BA46" s="397"/>
      <c r="BB46" s="397"/>
      <c r="BC46" s="397"/>
      <c r="BD46" s="397"/>
      <c r="BE46" s="187"/>
      <c r="BF46" s="187"/>
      <c r="BG46" s="187"/>
      <c r="BH46" s="187"/>
      <c r="BI46" s="187"/>
      <c r="BJ46" s="187"/>
      <c r="BK46" s="187"/>
      <c r="BL46" s="187"/>
      <c r="BM46" s="187"/>
      <c r="BN46" s="397"/>
      <c r="BO46" s="397"/>
      <c r="BP46" s="397"/>
      <c r="BQ46" s="397"/>
      <c r="BR46" s="397"/>
      <c r="BS46" s="397"/>
      <c r="BT46" s="397"/>
      <c r="BU46" s="397"/>
      <c r="BV46" s="397"/>
      <c r="BW46" s="397"/>
      <c r="BX46" s="397"/>
      <c r="BY46" s="397"/>
      <c r="BZ46" s="397"/>
      <c r="CA46" s="397"/>
      <c r="CB46" s="397"/>
      <c r="CC46" s="397"/>
      <c r="CD46" s="80"/>
      <c r="CE46" s="80"/>
      <c r="CF46" s="80"/>
    </row>
    <row r="47" spans="7:84" ht="28.5" customHeight="1" x14ac:dyDescent="0.15">
      <c r="G47" s="80"/>
      <c r="H47" s="629"/>
      <c r="I47" s="889"/>
      <c r="J47" s="451"/>
      <c r="K47" s="451"/>
      <c r="L47" s="451"/>
      <c r="M47" s="397"/>
      <c r="N47" s="397"/>
      <c r="O47" s="397"/>
      <c r="P47" s="397"/>
      <c r="Q47" s="397"/>
      <c r="R47" s="187"/>
      <c r="S47" s="187"/>
      <c r="T47" s="187"/>
      <c r="U47" s="187"/>
      <c r="V47" s="187"/>
      <c r="W47" s="187"/>
      <c r="X47" s="187"/>
      <c r="Y47" s="187"/>
      <c r="Z47" s="187"/>
      <c r="AA47" s="397"/>
      <c r="AB47" s="397"/>
      <c r="AC47" s="397"/>
      <c r="AD47" s="397"/>
      <c r="AE47" s="397"/>
      <c r="AF47" s="397"/>
      <c r="AG47" s="397"/>
      <c r="AH47" s="397"/>
      <c r="AI47" s="397"/>
      <c r="AJ47" s="397"/>
      <c r="AK47" s="397"/>
      <c r="AL47" s="397"/>
      <c r="AM47" s="397"/>
      <c r="AN47" s="397"/>
      <c r="AO47" s="397"/>
      <c r="AP47" s="397"/>
      <c r="AQ47" s="80"/>
      <c r="AR47" s="80"/>
      <c r="AS47" s="80"/>
      <c r="AT47" s="78"/>
      <c r="AU47" s="629"/>
      <c r="AV47" s="889"/>
      <c r="AW47" s="451"/>
      <c r="AX47" s="451"/>
      <c r="AY47" s="451"/>
      <c r="AZ47" s="397"/>
      <c r="BA47" s="397"/>
      <c r="BB47" s="397"/>
      <c r="BC47" s="397"/>
      <c r="BD47" s="397"/>
      <c r="BE47" s="187"/>
      <c r="BF47" s="187"/>
      <c r="BG47" s="187"/>
      <c r="BH47" s="187"/>
      <c r="BI47" s="187"/>
      <c r="BJ47" s="187"/>
      <c r="BK47" s="187"/>
      <c r="BL47" s="187"/>
      <c r="BM47" s="187"/>
      <c r="BN47" s="397"/>
      <c r="BO47" s="397"/>
      <c r="BP47" s="397"/>
      <c r="BQ47" s="397"/>
      <c r="BR47" s="397"/>
      <c r="BS47" s="397"/>
      <c r="BT47" s="397"/>
      <c r="BU47" s="397"/>
      <c r="BV47" s="397"/>
      <c r="BW47" s="397"/>
      <c r="BX47" s="397"/>
      <c r="BY47" s="397"/>
      <c r="BZ47" s="397"/>
      <c r="CA47" s="397"/>
      <c r="CB47" s="397"/>
      <c r="CC47" s="397"/>
      <c r="CD47" s="80"/>
      <c r="CE47" s="80"/>
      <c r="CF47" s="80"/>
    </row>
    <row r="48" spans="7:84" ht="28.5" customHeight="1" x14ac:dyDescent="0.15">
      <c r="G48" s="80"/>
      <c r="H48" s="629"/>
      <c r="I48" s="470"/>
      <c r="J48" s="451"/>
      <c r="K48" s="451"/>
      <c r="L48" s="451"/>
      <c r="M48" s="397"/>
      <c r="N48" s="397"/>
      <c r="O48" s="397"/>
      <c r="P48" s="397"/>
      <c r="Q48" s="397"/>
      <c r="R48" s="187"/>
      <c r="S48" s="187"/>
      <c r="T48" s="187"/>
      <c r="U48" s="187"/>
      <c r="V48" s="187"/>
      <c r="W48" s="187"/>
      <c r="X48" s="187"/>
      <c r="Y48" s="187"/>
      <c r="Z48" s="187"/>
      <c r="AA48" s="397"/>
      <c r="AB48" s="397"/>
      <c r="AC48" s="397"/>
      <c r="AD48" s="397"/>
      <c r="AE48" s="397"/>
      <c r="AF48" s="397"/>
      <c r="AG48" s="397"/>
      <c r="AH48" s="397"/>
      <c r="AI48" s="397"/>
      <c r="AJ48" s="397"/>
      <c r="AK48" s="397"/>
      <c r="AL48" s="397"/>
      <c r="AM48" s="397"/>
      <c r="AN48" s="397"/>
      <c r="AO48" s="397"/>
      <c r="AP48" s="397"/>
      <c r="AQ48" s="80"/>
      <c r="AR48" s="80"/>
      <c r="AS48" s="80"/>
      <c r="AT48" s="78"/>
      <c r="AU48" s="629"/>
      <c r="AV48" s="470"/>
      <c r="AW48" s="451"/>
      <c r="AX48" s="451"/>
      <c r="AY48" s="451"/>
      <c r="AZ48" s="397"/>
      <c r="BA48" s="397"/>
      <c r="BB48" s="397"/>
      <c r="BC48" s="397"/>
      <c r="BD48" s="397"/>
      <c r="BE48" s="187"/>
      <c r="BF48" s="187"/>
      <c r="BG48" s="187"/>
      <c r="BH48" s="187"/>
      <c r="BI48" s="187"/>
      <c r="BJ48" s="187"/>
      <c r="BK48" s="187"/>
      <c r="BL48" s="187"/>
      <c r="BM48" s="187"/>
      <c r="BN48" s="397"/>
      <c r="BO48" s="397"/>
      <c r="BP48" s="397"/>
      <c r="BQ48" s="397"/>
      <c r="BR48" s="397"/>
      <c r="BS48" s="397"/>
      <c r="BT48" s="397"/>
      <c r="BU48" s="397"/>
      <c r="BV48" s="397"/>
      <c r="BW48" s="397"/>
      <c r="BX48" s="397"/>
      <c r="BY48" s="397"/>
      <c r="BZ48" s="397"/>
      <c r="CA48" s="397"/>
      <c r="CB48" s="397"/>
      <c r="CC48" s="397"/>
      <c r="CD48" s="80"/>
      <c r="CE48" s="80"/>
      <c r="CF48" s="80"/>
    </row>
    <row r="49" spans="7:84" ht="28.5" customHeight="1" x14ac:dyDescent="0.15">
      <c r="G49" s="80"/>
      <c r="H49" s="629"/>
      <c r="I49" s="889" t="s">
        <v>1</v>
      </c>
      <c r="J49" s="451"/>
      <c r="K49" s="451"/>
      <c r="L49" s="451"/>
      <c r="M49" s="397"/>
      <c r="N49" s="397"/>
      <c r="O49" s="397"/>
      <c r="P49" s="397"/>
      <c r="Q49" s="397"/>
      <c r="R49" s="187"/>
      <c r="S49" s="187"/>
      <c r="T49" s="187"/>
      <c r="U49" s="187"/>
      <c r="V49" s="187"/>
      <c r="W49" s="187"/>
      <c r="X49" s="187"/>
      <c r="Y49" s="187"/>
      <c r="Z49" s="187"/>
      <c r="AA49" s="397"/>
      <c r="AB49" s="397"/>
      <c r="AC49" s="397"/>
      <c r="AD49" s="397"/>
      <c r="AE49" s="397"/>
      <c r="AF49" s="397"/>
      <c r="AG49" s="397"/>
      <c r="AH49" s="397"/>
      <c r="AI49" s="397"/>
      <c r="AJ49" s="397"/>
      <c r="AK49" s="397"/>
      <c r="AL49" s="397"/>
      <c r="AM49" s="397"/>
      <c r="AN49" s="397"/>
      <c r="AO49" s="397"/>
      <c r="AP49" s="397"/>
      <c r="AQ49" s="80"/>
      <c r="AR49" s="80"/>
      <c r="AS49" s="80"/>
      <c r="AT49" s="78"/>
      <c r="AU49" s="629"/>
      <c r="AV49" s="889" t="s">
        <v>1</v>
      </c>
      <c r="AW49" s="451"/>
      <c r="AX49" s="451"/>
      <c r="AY49" s="451"/>
      <c r="AZ49" s="397"/>
      <c r="BA49" s="397"/>
      <c r="BB49" s="397"/>
      <c r="BC49" s="397"/>
      <c r="BD49" s="397"/>
      <c r="BE49" s="187"/>
      <c r="BF49" s="187"/>
      <c r="BG49" s="187"/>
      <c r="BH49" s="187"/>
      <c r="BI49" s="187"/>
      <c r="BJ49" s="187"/>
      <c r="BK49" s="187"/>
      <c r="BL49" s="187"/>
      <c r="BM49" s="187"/>
      <c r="BN49" s="397"/>
      <c r="BO49" s="397"/>
      <c r="BP49" s="397"/>
      <c r="BQ49" s="397"/>
      <c r="BR49" s="397"/>
      <c r="BS49" s="397"/>
      <c r="BT49" s="397"/>
      <c r="BU49" s="397"/>
      <c r="BV49" s="397"/>
      <c r="BW49" s="397"/>
      <c r="BX49" s="397"/>
      <c r="BY49" s="397"/>
      <c r="BZ49" s="397"/>
      <c r="CA49" s="397"/>
      <c r="CB49" s="397"/>
      <c r="CC49" s="397"/>
      <c r="CD49" s="80"/>
      <c r="CE49" s="80"/>
      <c r="CF49" s="80"/>
    </row>
    <row r="50" spans="7:84" ht="28.5" customHeight="1" x14ac:dyDescent="0.15">
      <c r="G50" s="80"/>
      <c r="H50" s="629"/>
      <c r="I50" s="889"/>
      <c r="J50" s="451"/>
      <c r="K50" s="451"/>
      <c r="L50" s="451"/>
      <c r="M50" s="397"/>
      <c r="N50" s="397"/>
      <c r="O50" s="397"/>
      <c r="P50" s="397"/>
      <c r="Q50" s="397"/>
      <c r="R50" s="187"/>
      <c r="S50" s="187"/>
      <c r="T50" s="187"/>
      <c r="U50" s="187"/>
      <c r="V50" s="187"/>
      <c r="W50" s="187"/>
      <c r="X50" s="187"/>
      <c r="Y50" s="187"/>
      <c r="Z50" s="187"/>
      <c r="AA50" s="397"/>
      <c r="AB50" s="397"/>
      <c r="AC50" s="397"/>
      <c r="AD50" s="397"/>
      <c r="AE50" s="397"/>
      <c r="AF50" s="397"/>
      <c r="AG50" s="397"/>
      <c r="AH50" s="397"/>
      <c r="AI50" s="397"/>
      <c r="AJ50" s="397"/>
      <c r="AK50" s="397"/>
      <c r="AL50" s="397"/>
      <c r="AM50" s="397"/>
      <c r="AN50" s="397"/>
      <c r="AO50" s="397"/>
      <c r="AP50" s="397"/>
      <c r="AQ50" s="80"/>
      <c r="AR50" s="80"/>
      <c r="AS50" s="80"/>
      <c r="AT50" s="78"/>
      <c r="AU50" s="629"/>
      <c r="AV50" s="889"/>
      <c r="AW50" s="451"/>
      <c r="AX50" s="451"/>
      <c r="AY50" s="451"/>
      <c r="AZ50" s="397"/>
      <c r="BA50" s="397"/>
      <c r="BB50" s="397"/>
      <c r="BC50" s="397"/>
      <c r="BD50" s="397"/>
      <c r="BE50" s="187"/>
      <c r="BF50" s="187"/>
      <c r="BG50" s="187"/>
      <c r="BH50" s="187"/>
      <c r="BI50" s="187"/>
      <c r="BJ50" s="187"/>
      <c r="BK50" s="187"/>
      <c r="BL50" s="187"/>
      <c r="BM50" s="187"/>
      <c r="BN50" s="397"/>
      <c r="BO50" s="397"/>
      <c r="BP50" s="397"/>
      <c r="BQ50" s="397"/>
      <c r="BR50" s="397"/>
      <c r="BS50" s="397"/>
      <c r="BT50" s="397"/>
      <c r="BU50" s="397"/>
      <c r="BV50" s="397"/>
      <c r="BW50" s="397"/>
      <c r="BX50" s="397"/>
      <c r="BY50" s="397"/>
      <c r="BZ50" s="397"/>
      <c r="CA50" s="397"/>
      <c r="CB50" s="397"/>
      <c r="CC50" s="397"/>
      <c r="CD50" s="80"/>
      <c r="CE50" s="80"/>
      <c r="CF50" s="80"/>
    </row>
    <row r="51" spans="7:84" ht="28.5" customHeight="1" x14ac:dyDescent="0.15">
      <c r="G51" s="80"/>
      <c r="H51" s="629"/>
      <c r="I51" s="889"/>
      <c r="J51" s="451"/>
      <c r="K51" s="451"/>
      <c r="L51" s="451"/>
      <c r="M51" s="397"/>
      <c r="N51" s="397"/>
      <c r="O51" s="397"/>
      <c r="P51" s="397"/>
      <c r="Q51" s="397"/>
      <c r="R51" s="187"/>
      <c r="S51" s="187"/>
      <c r="T51" s="187"/>
      <c r="U51" s="187"/>
      <c r="V51" s="187"/>
      <c r="W51" s="187"/>
      <c r="X51" s="187"/>
      <c r="Y51" s="187"/>
      <c r="Z51" s="187"/>
      <c r="AA51" s="397"/>
      <c r="AB51" s="397"/>
      <c r="AC51" s="397"/>
      <c r="AD51" s="397"/>
      <c r="AE51" s="397"/>
      <c r="AF51" s="397"/>
      <c r="AG51" s="397"/>
      <c r="AH51" s="397"/>
      <c r="AI51" s="397"/>
      <c r="AJ51" s="397"/>
      <c r="AK51" s="397"/>
      <c r="AL51" s="397"/>
      <c r="AM51" s="397"/>
      <c r="AN51" s="397"/>
      <c r="AO51" s="397"/>
      <c r="AP51" s="397"/>
      <c r="AQ51" s="80"/>
      <c r="AR51" s="80"/>
      <c r="AS51" s="80"/>
      <c r="AT51" s="78"/>
      <c r="AU51" s="629"/>
      <c r="AV51" s="889"/>
      <c r="AW51" s="451"/>
      <c r="AX51" s="451"/>
      <c r="AY51" s="451"/>
      <c r="AZ51" s="397"/>
      <c r="BA51" s="397"/>
      <c r="BB51" s="397"/>
      <c r="BC51" s="397"/>
      <c r="BD51" s="397"/>
      <c r="BE51" s="187"/>
      <c r="BF51" s="187"/>
      <c r="BG51" s="187"/>
      <c r="BH51" s="187"/>
      <c r="BI51" s="187"/>
      <c r="BJ51" s="187"/>
      <c r="BK51" s="187"/>
      <c r="BL51" s="187"/>
      <c r="BM51" s="187"/>
      <c r="BN51" s="397"/>
      <c r="BO51" s="397"/>
      <c r="BP51" s="397"/>
      <c r="BQ51" s="397"/>
      <c r="BR51" s="397"/>
      <c r="BS51" s="397"/>
      <c r="BT51" s="397"/>
      <c r="BU51" s="397"/>
      <c r="BV51" s="397"/>
      <c r="BW51" s="397"/>
      <c r="BX51" s="397"/>
      <c r="BY51" s="397"/>
      <c r="BZ51" s="397"/>
      <c r="CA51" s="397"/>
      <c r="CB51" s="397"/>
      <c r="CC51" s="397"/>
      <c r="CD51" s="80"/>
      <c r="CE51" s="80"/>
      <c r="CF51" s="80"/>
    </row>
    <row r="52" spans="7:84" ht="28.5" customHeight="1" x14ac:dyDescent="0.15">
      <c r="G52" s="80"/>
      <c r="H52" s="629"/>
      <c r="I52" s="889"/>
      <c r="J52" s="451"/>
      <c r="K52" s="451"/>
      <c r="L52" s="451"/>
      <c r="M52" s="397"/>
      <c r="N52" s="397"/>
      <c r="O52" s="397"/>
      <c r="P52" s="397"/>
      <c r="Q52" s="397"/>
      <c r="R52" s="187"/>
      <c r="S52" s="187"/>
      <c r="T52" s="187"/>
      <c r="U52" s="187"/>
      <c r="V52" s="187"/>
      <c r="W52" s="187"/>
      <c r="X52" s="187"/>
      <c r="Y52" s="187"/>
      <c r="Z52" s="187"/>
      <c r="AA52" s="397"/>
      <c r="AB52" s="397"/>
      <c r="AC52" s="397"/>
      <c r="AD52" s="397"/>
      <c r="AE52" s="397"/>
      <c r="AF52" s="397"/>
      <c r="AG52" s="397"/>
      <c r="AH52" s="397"/>
      <c r="AI52" s="397"/>
      <c r="AJ52" s="397"/>
      <c r="AK52" s="397"/>
      <c r="AL52" s="397"/>
      <c r="AM52" s="397"/>
      <c r="AN52" s="397"/>
      <c r="AO52" s="397"/>
      <c r="AP52" s="397"/>
      <c r="AQ52" s="80"/>
      <c r="AR52" s="80"/>
      <c r="AS52" s="80"/>
      <c r="AT52" s="78"/>
      <c r="AU52" s="629"/>
      <c r="AV52" s="889"/>
      <c r="AW52" s="451"/>
      <c r="AX52" s="451"/>
      <c r="AY52" s="451"/>
      <c r="AZ52" s="397"/>
      <c r="BA52" s="397"/>
      <c r="BB52" s="397"/>
      <c r="BC52" s="397"/>
      <c r="BD52" s="397"/>
      <c r="BE52" s="187"/>
      <c r="BF52" s="187"/>
      <c r="BG52" s="187"/>
      <c r="BH52" s="187"/>
      <c r="BI52" s="187"/>
      <c r="BJ52" s="187"/>
      <c r="BK52" s="187"/>
      <c r="BL52" s="187"/>
      <c r="BM52" s="187"/>
      <c r="BN52" s="397"/>
      <c r="BO52" s="397"/>
      <c r="BP52" s="397"/>
      <c r="BQ52" s="397"/>
      <c r="BR52" s="397"/>
      <c r="BS52" s="397"/>
      <c r="BT52" s="397"/>
      <c r="BU52" s="397"/>
      <c r="BV52" s="397"/>
      <c r="BW52" s="397"/>
      <c r="BX52" s="397"/>
      <c r="BY52" s="397"/>
      <c r="BZ52" s="397"/>
      <c r="CA52" s="397"/>
      <c r="CB52" s="397"/>
      <c r="CC52" s="397"/>
      <c r="CD52" s="80"/>
      <c r="CE52" s="80"/>
      <c r="CF52" s="80"/>
    </row>
    <row r="53" spans="7:84" ht="28.5" customHeight="1" x14ac:dyDescent="0.15">
      <c r="G53" s="80"/>
      <c r="H53" s="629"/>
      <c r="I53" s="889"/>
      <c r="J53" s="451"/>
      <c r="K53" s="451"/>
      <c r="L53" s="451"/>
      <c r="M53" s="397"/>
      <c r="N53" s="397"/>
      <c r="O53" s="397"/>
      <c r="P53" s="397"/>
      <c r="Q53" s="397"/>
      <c r="R53" s="187"/>
      <c r="S53" s="187"/>
      <c r="T53" s="187"/>
      <c r="U53" s="187"/>
      <c r="V53" s="187"/>
      <c r="W53" s="187"/>
      <c r="X53" s="187"/>
      <c r="Y53" s="187"/>
      <c r="Z53" s="187"/>
      <c r="AA53" s="397"/>
      <c r="AB53" s="397"/>
      <c r="AC53" s="397"/>
      <c r="AD53" s="397"/>
      <c r="AE53" s="397"/>
      <c r="AF53" s="397"/>
      <c r="AG53" s="397"/>
      <c r="AH53" s="397"/>
      <c r="AI53" s="397"/>
      <c r="AJ53" s="397"/>
      <c r="AK53" s="397"/>
      <c r="AL53" s="397"/>
      <c r="AM53" s="397"/>
      <c r="AN53" s="397"/>
      <c r="AO53" s="397"/>
      <c r="AP53" s="397"/>
      <c r="AQ53" s="80"/>
      <c r="AR53" s="80"/>
      <c r="AS53" s="80"/>
      <c r="AT53" s="78"/>
      <c r="AU53" s="629"/>
      <c r="AV53" s="889"/>
      <c r="AW53" s="451"/>
      <c r="AX53" s="451"/>
      <c r="AY53" s="451"/>
      <c r="AZ53" s="397"/>
      <c r="BA53" s="397"/>
      <c r="BB53" s="397"/>
      <c r="BC53" s="397"/>
      <c r="BD53" s="397"/>
      <c r="BE53" s="187"/>
      <c r="BF53" s="187"/>
      <c r="BG53" s="187"/>
      <c r="BH53" s="187"/>
      <c r="BI53" s="187"/>
      <c r="BJ53" s="187"/>
      <c r="BK53" s="187"/>
      <c r="BL53" s="187"/>
      <c r="BM53" s="187"/>
      <c r="BN53" s="397"/>
      <c r="BO53" s="397"/>
      <c r="BP53" s="397"/>
      <c r="BQ53" s="397"/>
      <c r="BR53" s="397"/>
      <c r="BS53" s="397"/>
      <c r="BT53" s="397"/>
      <c r="BU53" s="397"/>
      <c r="BV53" s="397"/>
      <c r="BW53" s="397"/>
      <c r="BX53" s="397"/>
      <c r="BY53" s="397"/>
      <c r="BZ53" s="397"/>
      <c r="CA53" s="397"/>
      <c r="CB53" s="397"/>
      <c r="CC53" s="397"/>
      <c r="CD53" s="80"/>
      <c r="CE53" s="80"/>
      <c r="CF53" s="80"/>
    </row>
    <row r="54" spans="7:84" ht="28.5" customHeight="1" x14ac:dyDescent="0.15">
      <c r="G54" s="80"/>
      <c r="H54" s="629"/>
      <c r="I54" s="889"/>
      <c r="J54" s="451"/>
      <c r="K54" s="451"/>
      <c r="L54" s="451"/>
      <c r="M54" s="397"/>
      <c r="N54" s="397"/>
      <c r="O54" s="397"/>
      <c r="P54" s="397"/>
      <c r="Q54" s="397"/>
      <c r="R54" s="187"/>
      <c r="S54" s="187"/>
      <c r="T54" s="187"/>
      <c r="U54" s="187"/>
      <c r="V54" s="187"/>
      <c r="W54" s="187"/>
      <c r="X54" s="187"/>
      <c r="Y54" s="187"/>
      <c r="Z54" s="187"/>
      <c r="AA54" s="397"/>
      <c r="AB54" s="397"/>
      <c r="AC54" s="397"/>
      <c r="AD54" s="397"/>
      <c r="AE54" s="397"/>
      <c r="AF54" s="397"/>
      <c r="AG54" s="397"/>
      <c r="AH54" s="397"/>
      <c r="AI54" s="397"/>
      <c r="AJ54" s="397"/>
      <c r="AK54" s="397"/>
      <c r="AL54" s="397"/>
      <c r="AM54" s="397"/>
      <c r="AN54" s="397"/>
      <c r="AO54" s="397"/>
      <c r="AP54" s="397"/>
      <c r="AQ54" s="80"/>
      <c r="AR54" s="80"/>
      <c r="AS54" s="80"/>
      <c r="AT54" s="78"/>
      <c r="AU54" s="629"/>
      <c r="AV54" s="889"/>
      <c r="AW54" s="451"/>
      <c r="AX54" s="451"/>
      <c r="AY54" s="451"/>
      <c r="AZ54" s="397"/>
      <c r="BA54" s="397"/>
      <c r="BB54" s="397"/>
      <c r="BC54" s="397"/>
      <c r="BD54" s="397"/>
      <c r="BE54" s="187"/>
      <c r="BF54" s="187"/>
      <c r="BG54" s="187"/>
      <c r="BH54" s="187"/>
      <c r="BI54" s="187"/>
      <c r="BJ54" s="187"/>
      <c r="BK54" s="187"/>
      <c r="BL54" s="187"/>
      <c r="BM54" s="187"/>
      <c r="BN54" s="397"/>
      <c r="BO54" s="397"/>
      <c r="BP54" s="397"/>
      <c r="BQ54" s="397"/>
      <c r="BR54" s="397"/>
      <c r="BS54" s="397"/>
      <c r="BT54" s="397"/>
      <c r="BU54" s="397"/>
      <c r="BV54" s="397"/>
      <c r="BW54" s="397"/>
      <c r="BX54" s="397"/>
      <c r="BY54" s="397"/>
      <c r="BZ54" s="397"/>
      <c r="CA54" s="397"/>
      <c r="CB54" s="397"/>
      <c r="CC54" s="397"/>
      <c r="CD54" s="80"/>
      <c r="CE54" s="80"/>
      <c r="CF54" s="80"/>
    </row>
    <row r="55" spans="7:84" ht="28.5" customHeight="1" x14ac:dyDescent="0.15">
      <c r="G55" s="80"/>
      <c r="H55" s="629"/>
      <c r="I55" s="889"/>
      <c r="J55" s="451"/>
      <c r="K55" s="451"/>
      <c r="L55" s="451"/>
      <c r="M55" s="397"/>
      <c r="N55" s="397"/>
      <c r="O55" s="397"/>
      <c r="P55" s="397"/>
      <c r="Q55" s="397"/>
      <c r="R55" s="187"/>
      <c r="S55" s="187"/>
      <c r="T55" s="187"/>
      <c r="U55" s="187"/>
      <c r="V55" s="187"/>
      <c r="W55" s="187"/>
      <c r="X55" s="187"/>
      <c r="Y55" s="187"/>
      <c r="Z55" s="187"/>
      <c r="AA55" s="397"/>
      <c r="AB55" s="397"/>
      <c r="AC55" s="397"/>
      <c r="AD55" s="397"/>
      <c r="AE55" s="397"/>
      <c r="AF55" s="397"/>
      <c r="AG55" s="397"/>
      <c r="AH55" s="397"/>
      <c r="AI55" s="397"/>
      <c r="AJ55" s="397"/>
      <c r="AK55" s="397"/>
      <c r="AL55" s="397"/>
      <c r="AM55" s="397"/>
      <c r="AN55" s="397"/>
      <c r="AO55" s="397"/>
      <c r="AP55" s="397"/>
      <c r="AQ55" s="80"/>
      <c r="AR55" s="80"/>
      <c r="AS55" s="80"/>
      <c r="AT55" s="78"/>
      <c r="AU55" s="629"/>
      <c r="AV55" s="889"/>
      <c r="AW55" s="451"/>
      <c r="AX55" s="451"/>
      <c r="AY55" s="451"/>
      <c r="AZ55" s="397"/>
      <c r="BA55" s="397"/>
      <c r="BB55" s="397"/>
      <c r="BC55" s="397"/>
      <c r="BD55" s="397"/>
      <c r="BE55" s="187"/>
      <c r="BF55" s="187"/>
      <c r="BG55" s="187"/>
      <c r="BH55" s="187"/>
      <c r="BI55" s="187"/>
      <c r="BJ55" s="187"/>
      <c r="BK55" s="187"/>
      <c r="BL55" s="187"/>
      <c r="BM55" s="187"/>
      <c r="BN55" s="397"/>
      <c r="BO55" s="397"/>
      <c r="BP55" s="397"/>
      <c r="BQ55" s="397"/>
      <c r="BR55" s="397"/>
      <c r="BS55" s="397"/>
      <c r="BT55" s="397"/>
      <c r="BU55" s="397"/>
      <c r="BV55" s="397"/>
      <c r="BW55" s="397"/>
      <c r="BX55" s="397"/>
      <c r="BY55" s="397"/>
      <c r="BZ55" s="397"/>
      <c r="CA55" s="397"/>
      <c r="CB55" s="397"/>
      <c r="CC55" s="397"/>
      <c r="CD55" s="80"/>
      <c r="CE55" s="80"/>
      <c r="CF55" s="80"/>
    </row>
    <row r="56" spans="7:84" ht="28.5" customHeight="1" x14ac:dyDescent="0.15">
      <c r="G56" s="80"/>
      <c r="H56" s="629"/>
      <c r="I56" s="889"/>
      <c r="J56" s="451"/>
      <c r="K56" s="451"/>
      <c r="L56" s="451"/>
      <c r="M56" s="397"/>
      <c r="N56" s="397"/>
      <c r="O56" s="397"/>
      <c r="P56" s="397"/>
      <c r="Q56" s="397"/>
      <c r="R56" s="187"/>
      <c r="S56" s="187"/>
      <c r="T56" s="187"/>
      <c r="U56" s="187"/>
      <c r="V56" s="187"/>
      <c r="W56" s="187"/>
      <c r="X56" s="187"/>
      <c r="Y56" s="187"/>
      <c r="Z56" s="187"/>
      <c r="AA56" s="397"/>
      <c r="AB56" s="397"/>
      <c r="AC56" s="397"/>
      <c r="AD56" s="397"/>
      <c r="AE56" s="397"/>
      <c r="AF56" s="397"/>
      <c r="AG56" s="397"/>
      <c r="AH56" s="397"/>
      <c r="AI56" s="397"/>
      <c r="AJ56" s="397"/>
      <c r="AK56" s="397"/>
      <c r="AL56" s="397"/>
      <c r="AM56" s="397"/>
      <c r="AN56" s="397"/>
      <c r="AO56" s="397"/>
      <c r="AP56" s="397"/>
      <c r="AQ56" s="80"/>
      <c r="AR56" s="80"/>
      <c r="AS56" s="80"/>
      <c r="AT56" s="78"/>
      <c r="AU56" s="629"/>
      <c r="AV56" s="889"/>
      <c r="AW56" s="451"/>
      <c r="AX56" s="451"/>
      <c r="AY56" s="451"/>
      <c r="AZ56" s="397"/>
      <c r="BA56" s="397"/>
      <c r="BB56" s="397"/>
      <c r="BC56" s="397"/>
      <c r="BD56" s="397"/>
      <c r="BE56" s="187"/>
      <c r="BF56" s="187"/>
      <c r="BG56" s="187"/>
      <c r="BH56" s="187"/>
      <c r="BI56" s="187"/>
      <c r="BJ56" s="187"/>
      <c r="BK56" s="187"/>
      <c r="BL56" s="187"/>
      <c r="BM56" s="187"/>
      <c r="BN56" s="397"/>
      <c r="BO56" s="397"/>
      <c r="BP56" s="397"/>
      <c r="BQ56" s="397"/>
      <c r="BR56" s="397"/>
      <c r="BS56" s="397"/>
      <c r="BT56" s="397"/>
      <c r="BU56" s="397"/>
      <c r="BV56" s="397"/>
      <c r="BW56" s="397"/>
      <c r="BX56" s="397"/>
      <c r="BY56" s="397"/>
      <c r="BZ56" s="397"/>
      <c r="CA56" s="397"/>
      <c r="CB56" s="397"/>
      <c r="CC56" s="397"/>
      <c r="CD56" s="80"/>
      <c r="CE56" s="80"/>
      <c r="CF56" s="80"/>
    </row>
    <row r="57" spans="7:84" ht="28.5" customHeight="1" x14ac:dyDescent="0.15">
      <c r="G57" s="80"/>
      <c r="H57" s="629"/>
      <c r="I57" s="889"/>
      <c r="J57" s="451"/>
      <c r="K57" s="451"/>
      <c r="L57" s="451"/>
      <c r="M57" s="397"/>
      <c r="N57" s="397"/>
      <c r="O57" s="397"/>
      <c r="P57" s="397"/>
      <c r="Q57" s="397"/>
      <c r="R57" s="187"/>
      <c r="S57" s="187"/>
      <c r="T57" s="187"/>
      <c r="U57" s="187"/>
      <c r="V57" s="187"/>
      <c r="W57" s="187"/>
      <c r="X57" s="187"/>
      <c r="Y57" s="187"/>
      <c r="Z57" s="187"/>
      <c r="AA57" s="397"/>
      <c r="AB57" s="397"/>
      <c r="AC57" s="397"/>
      <c r="AD57" s="397"/>
      <c r="AE57" s="397"/>
      <c r="AF57" s="397"/>
      <c r="AG57" s="397"/>
      <c r="AH57" s="397"/>
      <c r="AI57" s="397"/>
      <c r="AJ57" s="397"/>
      <c r="AK57" s="397"/>
      <c r="AL57" s="397"/>
      <c r="AM57" s="397"/>
      <c r="AN57" s="397"/>
      <c r="AO57" s="397"/>
      <c r="AP57" s="397"/>
      <c r="AQ57" s="80"/>
      <c r="AR57" s="80"/>
      <c r="AS57" s="80"/>
      <c r="AT57" s="78"/>
      <c r="AU57" s="629"/>
      <c r="AV57" s="889"/>
      <c r="AW57" s="451"/>
      <c r="AX57" s="451"/>
      <c r="AY57" s="451"/>
      <c r="AZ57" s="397"/>
      <c r="BA57" s="397"/>
      <c r="BB57" s="397"/>
      <c r="BC57" s="397"/>
      <c r="BD57" s="397"/>
      <c r="BE57" s="187"/>
      <c r="BF57" s="187"/>
      <c r="BG57" s="187"/>
      <c r="BH57" s="187"/>
      <c r="BI57" s="187"/>
      <c r="BJ57" s="187"/>
      <c r="BK57" s="187"/>
      <c r="BL57" s="187"/>
      <c r="BM57" s="187"/>
      <c r="BN57" s="397"/>
      <c r="BO57" s="397"/>
      <c r="BP57" s="397"/>
      <c r="BQ57" s="397"/>
      <c r="BR57" s="397"/>
      <c r="BS57" s="397"/>
      <c r="BT57" s="397"/>
      <c r="BU57" s="397"/>
      <c r="BV57" s="397"/>
      <c r="BW57" s="397"/>
      <c r="BX57" s="397"/>
      <c r="BY57" s="397"/>
      <c r="BZ57" s="397"/>
      <c r="CA57" s="397"/>
      <c r="CB57" s="397"/>
      <c r="CC57" s="397"/>
      <c r="CD57" s="80"/>
      <c r="CE57" s="80"/>
      <c r="CF57" s="80"/>
    </row>
    <row r="58" spans="7:84" ht="28.5" customHeight="1" x14ac:dyDescent="0.15">
      <c r="G58" s="80"/>
      <c r="H58" s="629"/>
      <c r="I58" s="889"/>
      <c r="J58" s="451"/>
      <c r="K58" s="451"/>
      <c r="L58" s="451"/>
      <c r="M58" s="397"/>
      <c r="N58" s="397"/>
      <c r="O58" s="397"/>
      <c r="P58" s="397"/>
      <c r="Q58" s="397"/>
      <c r="R58" s="187"/>
      <c r="S58" s="187"/>
      <c r="T58" s="187"/>
      <c r="U58" s="187"/>
      <c r="V58" s="187"/>
      <c r="W58" s="187"/>
      <c r="X58" s="187"/>
      <c r="Y58" s="187"/>
      <c r="Z58" s="187"/>
      <c r="AA58" s="397"/>
      <c r="AB58" s="397"/>
      <c r="AC58" s="397"/>
      <c r="AD58" s="397"/>
      <c r="AE58" s="397"/>
      <c r="AF58" s="397"/>
      <c r="AG58" s="397"/>
      <c r="AH58" s="397"/>
      <c r="AI58" s="397"/>
      <c r="AJ58" s="397"/>
      <c r="AK58" s="397"/>
      <c r="AL58" s="397"/>
      <c r="AM58" s="397"/>
      <c r="AN58" s="397"/>
      <c r="AO58" s="397"/>
      <c r="AP58" s="397"/>
      <c r="AQ58" s="80"/>
      <c r="AR58" s="80"/>
      <c r="AS58" s="80"/>
      <c r="AT58" s="78"/>
      <c r="AU58" s="629"/>
      <c r="AV58" s="889"/>
      <c r="AW58" s="451"/>
      <c r="AX58" s="451"/>
      <c r="AY58" s="451"/>
      <c r="AZ58" s="397"/>
      <c r="BA58" s="397"/>
      <c r="BB58" s="397"/>
      <c r="BC58" s="397"/>
      <c r="BD58" s="397"/>
      <c r="BE58" s="187"/>
      <c r="BF58" s="187"/>
      <c r="BG58" s="187"/>
      <c r="BH58" s="187"/>
      <c r="BI58" s="187"/>
      <c r="BJ58" s="187"/>
      <c r="BK58" s="187"/>
      <c r="BL58" s="187"/>
      <c r="BM58" s="187"/>
      <c r="BN58" s="397"/>
      <c r="BO58" s="397"/>
      <c r="BP58" s="397"/>
      <c r="BQ58" s="397"/>
      <c r="BR58" s="397"/>
      <c r="BS58" s="397"/>
      <c r="BT58" s="397"/>
      <c r="BU58" s="397"/>
      <c r="BV58" s="397"/>
      <c r="BW58" s="397"/>
      <c r="BX58" s="397"/>
      <c r="BY58" s="397"/>
      <c r="BZ58" s="397"/>
      <c r="CA58" s="397"/>
      <c r="CB58" s="397"/>
      <c r="CC58" s="397"/>
      <c r="CD58" s="80"/>
      <c r="CE58" s="80"/>
      <c r="CF58" s="80"/>
    </row>
    <row r="59" spans="7:84" ht="28.5" customHeight="1" x14ac:dyDescent="0.15">
      <c r="G59" s="80"/>
      <c r="H59" s="629"/>
      <c r="I59" s="889"/>
      <c r="J59" s="451"/>
      <c r="K59" s="451"/>
      <c r="L59" s="451"/>
      <c r="M59" s="397"/>
      <c r="N59" s="397"/>
      <c r="O59" s="397"/>
      <c r="P59" s="397"/>
      <c r="Q59" s="397"/>
      <c r="R59" s="187"/>
      <c r="S59" s="187"/>
      <c r="T59" s="187"/>
      <c r="U59" s="187"/>
      <c r="V59" s="187"/>
      <c r="W59" s="187"/>
      <c r="X59" s="187"/>
      <c r="Y59" s="187"/>
      <c r="Z59" s="187"/>
      <c r="AA59" s="397"/>
      <c r="AB59" s="397"/>
      <c r="AC59" s="397"/>
      <c r="AD59" s="397"/>
      <c r="AE59" s="397"/>
      <c r="AF59" s="397"/>
      <c r="AG59" s="397"/>
      <c r="AH59" s="397"/>
      <c r="AI59" s="397"/>
      <c r="AJ59" s="397"/>
      <c r="AK59" s="397"/>
      <c r="AL59" s="397"/>
      <c r="AM59" s="397"/>
      <c r="AN59" s="397"/>
      <c r="AO59" s="397"/>
      <c r="AP59" s="397"/>
      <c r="AQ59" s="80"/>
      <c r="AR59" s="80"/>
      <c r="AS59" s="80"/>
      <c r="AT59" s="78"/>
      <c r="AU59" s="629"/>
      <c r="AV59" s="889"/>
      <c r="AW59" s="451"/>
      <c r="AX59" s="451"/>
      <c r="AY59" s="451"/>
      <c r="AZ59" s="397"/>
      <c r="BA59" s="397"/>
      <c r="BB59" s="397"/>
      <c r="BC59" s="397"/>
      <c r="BD59" s="397"/>
      <c r="BE59" s="187"/>
      <c r="BF59" s="187"/>
      <c r="BG59" s="187"/>
      <c r="BH59" s="187"/>
      <c r="BI59" s="187"/>
      <c r="BJ59" s="187"/>
      <c r="BK59" s="187"/>
      <c r="BL59" s="187"/>
      <c r="BM59" s="187"/>
      <c r="BN59" s="397"/>
      <c r="BO59" s="397"/>
      <c r="BP59" s="397"/>
      <c r="BQ59" s="397"/>
      <c r="BR59" s="397"/>
      <c r="BS59" s="397"/>
      <c r="BT59" s="397"/>
      <c r="BU59" s="397"/>
      <c r="BV59" s="397"/>
      <c r="BW59" s="397"/>
      <c r="BX59" s="397"/>
      <c r="BY59" s="397"/>
      <c r="BZ59" s="397"/>
      <c r="CA59" s="397"/>
      <c r="CB59" s="397"/>
      <c r="CC59" s="397"/>
      <c r="CD59" s="80"/>
      <c r="CE59" s="80"/>
      <c r="CF59" s="80"/>
    </row>
    <row r="60" spans="7:84" ht="28.5" customHeight="1" x14ac:dyDescent="0.15">
      <c r="G60" s="80"/>
      <c r="H60" s="629"/>
      <c r="I60" s="889"/>
      <c r="J60" s="451"/>
      <c r="K60" s="451"/>
      <c r="L60" s="451"/>
      <c r="M60" s="397"/>
      <c r="N60" s="397"/>
      <c r="O60" s="397"/>
      <c r="P60" s="397"/>
      <c r="Q60" s="397"/>
      <c r="R60" s="187"/>
      <c r="S60" s="187"/>
      <c r="T60" s="187"/>
      <c r="U60" s="187"/>
      <c r="V60" s="187"/>
      <c r="W60" s="187"/>
      <c r="X60" s="187"/>
      <c r="Y60" s="187"/>
      <c r="Z60" s="187"/>
      <c r="AA60" s="397"/>
      <c r="AB60" s="397"/>
      <c r="AC60" s="397"/>
      <c r="AD60" s="397"/>
      <c r="AE60" s="397"/>
      <c r="AF60" s="397"/>
      <c r="AG60" s="397"/>
      <c r="AH60" s="397"/>
      <c r="AI60" s="397"/>
      <c r="AJ60" s="397"/>
      <c r="AK60" s="397"/>
      <c r="AL60" s="397"/>
      <c r="AM60" s="397"/>
      <c r="AN60" s="397"/>
      <c r="AO60" s="397"/>
      <c r="AP60" s="397"/>
      <c r="AQ60" s="80"/>
      <c r="AR60" s="80"/>
      <c r="AS60" s="80"/>
      <c r="AT60" s="78"/>
      <c r="AU60" s="629"/>
      <c r="AV60" s="889"/>
      <c r="AW60" s="451"/>
      <c r="AX60" s="451"/>
      <c r="AY60" s="451"/>
      <c r="AZ60" s="397"/>
      <c r="BA60" s="397"/>
      <c r="BB60" s="397"/>
      <c r="BC60" s="397"/>
      <c r="BD60" s="397"/>
      <c r="BE60" s="187"/>
      <c r="BF60" s="187"/>
      <c r="BG60" s="187"/>
      <c r="BH60" s="187"/>
      <c r="BI60" s="187"/>
      <c r="BJ60" s="187"/>
      <c r="BK60" s="187"/>
      <c r="BL60" s="187"/>
      <c r="BM60" s="187"/>
      <c r="BN60" s="397"/>
      <c r="BO60" s="397"/>
      <c r="BP60" s="397"/>
      <c r="BQ60" s="397"/>
      <c r="BR60" s="397"/>
      <c r="BS60" s="397"/>
      <c r="BT60" s="397"/>
      <c r="BU60" s="397"/>
      <c r="BV60" s="397"/>
      <c r="BW60" s="397"/>
      <c r="BX60" s="397"/>
      <c r="BY60" s="397"/>
      <c r="BZ60" s="397"/>
      <c r="CA60" s="397"/>
      <c r="CB60" s="397"/>
      <c r="CC60" s="397"/>
      <c r="CD60" s="80"/>
      <c r="CE60" s="80"/>
      <c r="CF60" s="80"/>
    </row>
    <row r="61" spans="7:84" ht="28.5" customHeight="1" x14ac:dyDescent="0.15">
      <c r="G61" s="80"/>
      <c r="H61" s="629"/>
      <c r="I61" s="889"/>
      <c r="J61" s="451"/>
      <c r="K61" s="451"/>
      <c r="L61" s="451"/>
      <c r="M61" s="397"/>
      <c r="N61" s="397"/>
      <c r="O61" s="397"/>
      <c r="P61" s="397"/>
      <c r="Q61" s="397"/>
      <c r="R61" s="397"/>
      <c r="S61" s="397"/>
      <c r="T61" s="397"/>
      <c r="U61" s="397"/>
      <c r="V61" s="152"/>
      <c r="W61" s="397"/>
      <c r="X61" s="397"/>
      <c r="Y61" s="379"/>
      <c r="Z61" s="397"/>
      <c r="AA61" s="397"/>
      <c r="AB61" s="397"/>
      <c r="AC61" s="397"/>
      <c r="AD61" s="397"/>
      <c r="AE61" s="397"/>
      <c r="AF61" s="397"/>
      <c r="AG61" s="397"/>
      <c r="AH61" s="397"/>
      <c r="AI61" s="397"/>
      <c r="AJ61" s="397"/>
      <c r="AK61" s="397"/>
      <c r="AL61" s="397"/>
      <c r="AM61" s="397"/>
      <c r="AN61" s="397"/>
      <c r="AO61" s="397"/>
      <c r="AP61" s="397"/>
      <c r="AQ61" s="80"/>
      <c r="AR61" s="80"/>
      <c r="AS61" s="80"/>
      <c r="AT61" s="78"/>
      <c r="AU61" s="629"/>
      <c r="AV61" s="889"/>
      <c r="AW61" s="451"/>
      <c r="AX61" s="451"/>
      <c r="AY61" s="451"/>
      <c r="AZ61" s="397"/>
      <c r="BA61" s="397"/>
      <c r="BB61" s="397"/>
      <c r="BC61" s="397"/>
      <c r="BD61" s="397"/>
      <c r="BE61" s="397"/>
      <c r="BF61" s="397"/>
      <c r="BG61" s="397"/>
      <c r="BH61" s="397"/>
      <c r="BI61" s="152"/>
      <c r="BJ61" s="397"/>
      <c r="BK61" s="397"/>
      <c r="BL61" s="379"/>
      <c r="BM61" s="397"/>
      <c r="BN61" s="397"/>
      <c r="BO61" s="397"/>
      <c r="BP61" s="397"/>
      <c r="BQ61" s="397"/>
      <c r="BR61" s="397"/>
      <c r="BS61" s="397"/>
      <c r="BT61" s="397"/>
      <c r="BU61" s="397"/>
      <c r="BV61" s="397"/>
      <c r="BW61" s="397"/>
      <c r="BX61" s="397"/>
      <c r="BY61" s="397"/>
      <c r="BZ61" s="397"/>
      <c r="CA61" s="397"/>
      <c r="CB61" s="397"/>
      <c r="CC61" s="397"/>
      <c r="CD61" s="80"/>
      <c r="CE61" s="80"/>
      <c r="CF61" s="80"/>
    </row>
    <row r="62" spans="7:84" ht="28.5" customHeight="1" x14ac:dyDescent="0.15">
      <c r="G62" s="80"/>
      <c r="H62" s="629"/>
      <c r="I62" s="120"/>
      <c r="J62" s="451"/>
      <c r="K62" s="451"/>
      <c r="L62" s="451"/>
      <c r="M62" s="397"/>
      <c r="N62" s="397"/>
      <c r="O62" s="397"/>
      <c r="P62" s="397"/>
      <c r="Q62" s="397"/>
      <c r="R62" s="397"/>
      <c r="S62" s="397"/>
      <c r="T62" s="397"/>
      <c r="U62" s="397"/>
      <c r="V62" s="152"/>
      <c r="W62" s="397"/>
      <c r="X62" s="397"/>
      <c r="Y62" s="379"/>
      <c r="Z62" s="397"/>
      <c r="AA62" s="397"/>
      <c r="AB62" s="397"/>
      <c r="AC62" s="397"/>
      <c r="AD62" s="397"/>
      <c r="AE62" s="397"/>
      <c r="AF62" s="397"/>
      <c r="AG62" s="397"/>
      <c r="AH62" s="397"/>
      <c r="AI62" s="397"/>
      <c r="AJ62" s="397"/>
      <c r="AK62" s="397"/>
      <c r="AL62" s="397"/>
      <c r="AM62" s="397"/>
      <c r="AN62" s="397"/>
      <c r="AO62" s="397"/>
      <c r="AP62" s="397"/>
      <c r="AQ62" s="80"/>
      <c r="AR62" s="80"/>
      <c r="AS62" s="80"/>
      <c r="AT62" s="78"/>
      <c r="AU62" s="629"/>
      <c r="AV62" s="120"/>
      <c r="AW62" s="451"/>
      <c r="AX62" s="451"/>
      <c r="AY62" s="451"/>
      <c r="AZ62" s="397"/>
      <c r="BA62" s="397"/>
      <c r="BB62" s="397"/>
      <c r="BC62" s="397"/>
      <c r="BD62" s="397"/>
      <c r="BE62" s="397"/>
      <c r="BF62" s="397"/>
      <c r="BG62" s="397"/>
      <c r="BH62" s="397"/>
      <c r="BI62" s="152"/>
      <c r="BJ62" s="397"/>
      <c r="BK62" s="397"/>
      <c r="BL62" s="379"/>
      <c r="BM62" s="397"/>
      <c r="BN62" s="397"/>
      <c r="BO62" s="397"/>
      <c r="BP62" s="397"/>
      <c r="BQ62" s="397"/>
      <c r="BR62" s="397"/>
      <c r="BS62" s="397"/>
      <c r="BT62" s="397"/>
      <c r="BU62" s="397"/>
      <c r="BV62" s="397"/>
      <c r="BW62" s="397"/>
      <c r="BX62" s="397"/>
      <c r="BY62" s="397"/>
      <c r="BZ62" s="397"/>
      <c r="CA62" s="397"/>
      <c r="CB62" s="397"/>
      <c r="CC62" s="397"/>
      <c r="CD62" s="80"/>
      <c r="CE62" s="80"/>
      <c r="CF62" s="80"/>
    </row>
    <row r="63" spans="7:84" ht="28.5" customHeight="1" x14ac:dyDescent="0.15">
      <c r="G63" s="80"/>
      <c r="H63" s="629"/>
      <c r="I63" s="889" t="s">
        <v>425</v>
      </c>
      <c r="J63" s="451"/>
      <c r="K63" s="451"/>
      <c r="L63" s="451"/>
      <c r="M63" s="397"/>
      <c r="N63" s="397"/>
      <c r="O63" s="397"/>
      <c r="P63" s="397"/>
      <c r="Q63" s="397"/>
      <c r="R63" s="397"/>
      <c r="S63" s="397"/>
      <c r="T63" s="397"/>
      <c r="U63" s="397"/>
      <c r="V63" s="152"/>
      <c r="W63" s="397"/>
      <c r="X63" s="397"/>
      <c r="Y63" s="379"/>
      <c r="Z63" s="397"/>
      <c r="AA63" s="397"/>
      <c r="AB63" s="397"/>
      <c r="AC63" s="397"/>
      <c r="AD63" s="397"/>
      <c r="AE63" s="397"/>
      <c r="AF63" s="397"/>
      <c r="AG63" s="397"/>
      <c r="AH63" s="397"/>
      <c r="AI63" s="397"/>
      <c r="AJ63" s="397"/>
      <c r="AK63" s="397"/>
      <c r="AL63" s="397"/>
      <c r="AM63" s="397"/>
      <c r="AN63" s="397"/>
      <c r="AO63" s="397"/>
      <c r="AP63" s="397"/>
      <c r="AQ63" s="80"/>
      <c r="AR63" s="80"/>
      <c r="AS63" s="80"/>
      <c r="AT63" s="78"/>
      <c r="AU63" s="629"/>
      <c r="AV63" s="889" t="s">
        <v>425</v>
      </c>
      <c r="AW63" s="451"/>
      <c r="AX63" s="451"/>
      <c r="AY63" s="451"/>
      <c r="AZ63" s="397"/>
      <c r="BA63" s="397"/>
      <c r="BB63" s="397"/>
      <c r="BC63" s="397"/>
      <c r="BD63" s="397"/>
      <c r="BE63" s="397"/>
      <c r="BF63" s="397"/>
      <c r="BG63" s="397"/>
      <c r="BH63" s="397"/>
      <c r="BI63" s="152"/>
      <c r="BJ63" s="397"/>
      <c r="BK63" s="397"/>
      <c r="BL63" s="379"/>
      <c r="BM63" s="397"/>
      <c r="BN63" s="397"/>
      <c r="BO63" s="397"/>
      <c r="BP63" s="397"/>
      <c r="BQ63" s="397"/>
      <c r="BR63" s="397"/>
      <c r="BS63" s="397"/>
      <c r="BT63" s="397"/>
      <c r="BU63" s="397"/>
      <c r="BV63" s="397"/>
      <c r="BW63" s="397"/>
      <c r="BX63" s="397"/>
      <c r="BY63" s="397"/>
      <c r="BZ63" s="397"/>
      <c r="CA63" s="397"/>
      <c r="CB63" s="397"/>
      <c r="CC63" s="397"/>
      <c r="CD63" s="80"/>
      <c r="CE63" s="80"/>
      <c r="CF63" s="80"/>
    </row>
    <row r="64" spans="7:84" ht="28.5" customHeight="1" x14ac:dyDescent="0.15">
      <c r="G64" s="80"/>
      <c r="H64" s="629"/>
      <c r="I64" s="889"/>
      <c r="J64" s="451"/>
      <c r="K64" s="451"/>
      <c r="L64" s="451"/>
      <c r="M64" s="397"/>
      <c r="N64" s="397"/>
      <c r="O64" s="397"/>
      <c r="P64" s="397"/>
      <c r="Q64" s="397"/>
      <c r="R64" s="397"/>
      <c r="S64" s="397"/>
      <c r="T64" s="397"/>
      <c r="U64" s="397"/>
      <c r="V64" s="152"/>
      <c r="W64" s="397"/>
      <c r="X64" s="397"/>
      <c r="Y64" s="379"/>
      <c r="Z64" s="397"/>
      <c r="AA64" s="397"/>
      <c r="AB64" s="397"/>
      <c r="AC64" s="397"/>
      <c r="AD64" s="397"/>
      <c r="AE64" s="397"/>
      <c r="AF64" s="397"/>
      <c r="AG64" s="397"/>
      <c r="AH64" s="397"/>
      <c r="AI64" s="397"/>
      <c r="AJ64" s="397"/>
      <c r="AK64" s="397"/>
      <c r="AL64" s="397"/>
      <c r="AM64" s="397"/>
      <c r="AN64" s="397"/>
      <c r="AO64" s="397"/>
      <c r="AP64" s="397"/>
      <c r="AQ64" s="80"/>
      <c r="AR64" s="80"/>
      <c r="AS64" s="80"/>
      <c r="AT64" s="78"/>
      <c r="AU64" s="629"/>
      <c r="AV64" s="889"/>
      <c r="AW64" s="451"/>
      <c r="AX64" s="451"/>
      <c r="AY64" s="451"/>
      <c r="AZ64" s="397"/>
      <c r="BA64" s="397"/>
      <c r="BB64" s="397"/>
      <c r="BC64" s="397"/>
      <c r="BD64" s="397"/>
      <c r="BE64" s="397"/>
      <c r="BF64" s="397"/>
      <c r="BG64" s="397"/>
      <c r="BH64" s="397"/>
      <c r="BI64" s="152"/>
      <c r="BJ64" s="397"/>
      <c r="BK64" s="397"/>
      <c r="BL64" s="379"/>
      <c r="BM64" s="397"/>
      <c r="BN64" s="397"/>
      <c r="BO64" s="397"/>
      <c r="BP64" s="397"/>
      <c r="BQ64" s="397"/>
      <c r="BR64" s="397"/>
      <c r="BS64" s="397"/>
      <c r="BT64" s="397"/>
      <c r="BU64" s="397"/>
      <c r="BV64" s="397"/>
      <c r="BW64" s="397"/>
      <c r="BX64" s="397"/>
      <c r="BY64" s="397"/>
      <c r="BZ64" s="397"/>
      <c r="CA64" s="397"/>
      <c r="CB64" s="397"/>
      <c r="CC64" s="397"/>
      <c r="CD64" s="80"/>
      <c r="CE64" s="80"/>
      <c r="CF64" s="80"/>
    </row>
    <row r="65" spans="7:98" ht="28.5" customHeight="1" x14ac:dyDescent="0.15">
      <c r="G65" s="80"/>
      <c r="H65" s="628"/>
      <c r="I65" s="889"/>
      <c r="J65" s="397"/>
      <c r="K65" s="397"/>
      <c r="L65" s="397"/>
      <c r="M65" s="397"/>
      <c r="N65" s="397"/>
      <c r="O65" s="397"/>
      <c r="P65" s="397"/>
      <c r="Q65" s="397"/>
      <c r="R65" s="397"/>
      <c r="S65" s="397"/>
      <c r="T65" s="397"/>
      <c r="U65" s="397"/>
      <c r="V65" s="152"/>
      <c r="W65" s="397"/>
      <c r="X65" s="397"/>
      <c r="Y65" s="379"/>
      <c r="Z65" s="397"/>
      <c r="AA65" s="397"/>
      <c r="AB65" s="397"/>
      <c r="AC65" s="397"/>
      <c r="AD65" s="397"/>
      <c r="AE65" s="397"/>
      <c r="AF65" s="397"/>
      <c r="AG65" s="397"/>
      <c r="AH65" s="397"/>
      <c r="AI65" s="397"/>
      <c r="AJ65" s="397"/>
      <c r="AK65" s="397"/>
      <c r="AL65" s="397"/>
      <c r="AM65" s="397"/>
      <c r="AN65" s="397"/>
      <c r="AO65" s="397"/>
      <c r="AP65" s="397"/>
      <c r="AQ65" s="80"/>
      <c r="AR65" s="80"/>
      <c r="AS65" s="80"/>
      <c r="AT65" s="78"/>
      <c r="AU65" s="628"/>
      <c r="AV65" s="889"/>
      <c r="AW65" s="397"/>
      <c r="AX65" s="397"/>
      <c r="AY65" s="397"/>
      <c r="AZ65" s="397"/>
      <c r="BA65" s="397"/>
      <c r="BB65" s="397"/>
      <c r="BC65" s="397"/>
      <c r="BD65" s="397"/>
      <c r="BE65" s="397"/>
      <c r="BF65" s="397"/>
      <c r="BG65" s="397"/>
      <c r="BH65" s="397"/>
      <c r="BI65" s="152"/>
      <c r="BJ65" s="397"/>
      <c r="BK65" s="397"/>
      <c r="BL65" s="379"/>
      <c r="BM65" s="397"/>
      <c r="BN65" s="397"/>
      <c r="BO65" s="397"/>
      <c r="BP65" s="397"/>
      <c r="BQ65" s="397"/>
      <c r="BR65" s="397"/>
      <c r="BS65" s="397"/>
      <c r="BT65" s="397"/>
      <c r="BU65" s="397"/>
      <c r="BV65" s="397"/>
      <c r="BW65" s="397"/>
      <c r="BX65" s="397"/>
      <c r="BY65" s="397"/>
      <c r="BZ65" s="397"/>
      <c r="CA65" s="397"/>
      <c r="CB65" s="397"/>
      <c r="CC65" s="397"/>
      <c r="CD65" s="80"/>
      <c r="CE65" s="80"/>
      <c r="CF65" s="80"/>
    </row>
    <row r="66" spans="7:98" ht="28.5" customHeight="1" x14ac:dyDescent="0.15">
      <c r="G66" s="80"/>
      <c r="H66" s="628"/>
      <c r="I66" s="889"/>
      <c r="J66" s="397"/>
      <c r="K66" s="397"/>
      <c r="L66" s="397"/>
      <c r="M66" s="397"/>
      <c r="N66" s="397"/>
      <c r="O66" s="397"/>
      <c r="P66" s="397"/>
      <c r="Q66" s="397"/>
      <c r="R66" s="397"/>
      <c r="S66" s="397"/>
      <c r="T66" s="397"/>
      <c r="U66" s="397"/>
      <c r="V66" s="152"/>
      <c r="W66" s="397"/>
      <c r="X66" s="397"/>
      <c r="Y66" s="379"/>
      <c r="Z66" s="397"/>
      <c r="AA66" s="397"/>
      <c r="AB66" s="397"/>
      <c r="AC66" s="397"/>
      <c r="AD66" s="397"/>
      <c r="AE66" s="397"/>
      <c r="AF66" s="397"/>
      <c r="AG66" s="397"/>
      <c r="AH66" s="397"/>
      <c r="AI66" s="397"/>
      <c r="AJ66" s="397"/>
      <c r="AK66" s="397"/>
      <c r="AL66" s="397"/>
      <c r="AM66" s="397"/>
      <c r="AN66" s="397"/>
      <c r="AO66" s="397"/>
      <c r="AP66" s="397"/>
      <c r="AQ66" s="80"/>
      <c r="AR66" s="80"/>
      <c r="AS66" s="80"/>
      <c r="AT66" s="78"/>
      <c r="AU66" s="628"/>
      <c r="AV66" s="889"/>
      <c r="AW66" s="397"/>
      <c r="AX66" s="397"/>
      <c r="AY66" s="397"/>
      <c r="AZ66" s="397"/>
      <c r="BA66" s="397"/>
      <c r="BB66" s="397"/>
      <c r="BC66" s="397"/>
      <c r="BD66" s="397"/>
      <c r="BE66" s="397"/>
      <c r="BF66" s="397"/>
      <c r="BG66" s="397"/>
      <c r="BH66" s="397"/>
      <c r="BI66" s="152"/>
      <c r="BJ66" s="397"/>
      <c r="BK66" s="397"/>
      <c r="BL66" s="379"/>
      <c r="BM66" s="397"/>
      <c r="BN66" s="397"/>
      <c r="BO66" s="397"/>
      <c r="BP66" s="397"/>
      <c r="BQ66" s="397"/>
      <c r="BR66" s="397"/>
      <c r="BS66" s="397"/>
      <c r="BT66" s="397"/>
      <c r="BU66" s="397"/>
      <c r="BV66" s="397"/>
      <c r="BW66" s="397"/>
      <c r="BX66" s="397"/>
      <c r="BY66" s="397"/>
      <c r="BZ66" s="397"/>
      <c r="CA66" s="397"/>
      <c r="CB66" s="397"/>
      <c r="CC66" s="397"/>
      <c r="CD66" s="80"/>
      <c r="CE66" s="80"/>
      <c r="CF66" s="80"/>
    </row>
    <row r="67" spans="7:98" ht="28.5" customHeight="1" x14ac:dyDescent="0.15">
      <c r="G67" s="80"/>
      <c r="H67" s="628"/>
      <c r="I67" s="889"/>
      <c r="J67" s="397"/>
      <c r="K67" s="397"/>
      <c r="L67" s="397"/>
      <c r="M67" s="397"/>
      <c r="N67" s="397"/>
      <c r="O67" s="397"/>
      <c r="P67" s="397"/>
      <c r="Q67" s="397"/>
      <c r="R67" s="397"/>
      <c r="S67" s="397"/>
      <c r="T67" s="397"/>
      <c r="U67" s="397"/>
      <c r="V67" s="152"/>
      <c r="W67" s="397"/>
      <c r="X67" s="397"/>
      <c r="Y67" s="379"/>
      <c r="Z67" s="397"/>
      <c r="AA67" s="397"/>
      <c r="AB67" s="397"/>
      <c r="AC67" s="397"/>
      <c r="AD67" s="397"/>
      <c r="AE67" s="397"/>
      <c r="AF67" s="397"/>
      <c r="AG67" s="397"/>
      <c r="AH67" s="397"/>
      <c r="AI67" s="397"/>
      <c r="AJ67" s="397"/>
      <c r="AK67" s="397"/>
      <c r="AL67" s="397"/>
      <c r="AM67" s="397"/>
      <c r="AN67" s="397"/>
      <c r="AO67" s="397"/>
      <c r="AP67" s="397"/>
      <c r="AQ67" s="80"/>
      <c r="AR67" s="80"/>
      <c r="AS67" s="80"/>
      <c r="AT67" s="78"/>
      <c r="AU67" s="628"/>
      <c r="AV67" s="889"/>
      <c r="AW67" s="397"/>
      <c r="AX67" s="397"/>
      <c r="AY67" s="397"/>
      <c r="AZ67" s="397"/>
      <c r="BA67" s="397"/>
      <c r="BB67" s="397"/>
      <c r="BC67" s="397"/>
      <c r="BD67" s="397"/>
      <c r="BE67" s="397"/>
      <c r="BF67" s="397"/>
      <c r="BG67" s="397"/>
      <c r="BH67" s="397"/>
      <c r="BI67" s="152"/>
      <c r="BJ67" s="397"/>
      <c r="BK67" s="397"/>
      <c r="BL67" s="379"/>
      <c r="BM67" s="397"/>
      <c r="BN67" s="397"/>
      <c r="BO67" s="397"/>
      <c r="BP67" s="397"/>
      <c r="BQ67" s="397"/>
      <c r="BR67" s="397"/>
      <c r="BS67" s="397"/>
      <c r="BT67" s="397"/>
      <c r="BU67" s="397"/>
      <c r="BV67" s="397"/>
      <c r="BW67" s="397"/>
      <c r="BX67" s="397"/>
      <c r="BY67" s="397"/>
      <c r="BZ67" s="397"/>
      <c r="CA67" s="397"/>
      <c r="CB67" s="397"/>
      <c r="CC67" s="397"/>
      <c r="CD67" s="80"/>
      <c r="CE67" s="80"/>
      <c r="CF67" s="80"/>
    </row>
    <row r="68" spans="7:98" ht="28.5" customHeight="1" x14ac:dyDescent="0.15">
      <c r="G68" s="80"/>
      <c r="H68" s="628"/>
      <c r="I68" s="889"/>
      <c r="J68" s="397"/>
      <c r="K68" s="397"/>
      <c r="L68" s="397"/>
      <c r="M68" s="397"/>
      <c r="N68" s="397"/>
      <c r="O68" s="397"/>
      <c r="P68" s="397"/>
      <c r="Q68" s="397"/>
      <c r="R68" s="397"/>
      <c r="S68" s="397"/>
      <c r="T68" s="397"/>
      <c r="U68" s="397"/>
      <c r="V68" s="152"/>
      <c r="W68" s="397"/>
      <c r="X68" s="397"/>
      <c r="Y68" s="379"/>
      <c r="Z68" s="397"/>
      <c r="AA68" s="397"/>
      <c r="AB68" s="397"/>
      <c r="AC68" s="397"/>
      <c r="AD68" s="397"/>
      <c r="AE68" s="397"/>
      <c r="AF68" s="397"/>
      <c r="AG68" s="397"/>
      <c r="AH68" s="397"/>
      <c r="AI68" s="397"/>
      <c r="AJ68" s="397"/>
      <c r="AK68" s="397"/>
      <c r="AL68" s="397"/>
      <c r="AM68" s="397"/>
      <c r="AN68" s="397"/>
      <c r="AO68" s="397"/>
      <c r="AP68" s="397"/>
      <c r="AQ68" s="80"/>
      <c r="AR68" s="80"/>
      <c r="AS68" s="80"/>
      <c r="AT68" s="78"/>
      <c r="AU68" s="628"/>
      <c r="AV68" s="889"/>
      <c r="AW68" s="397"/>
      <c r="AX68" s="397"/>
      <c r="AY68" s="397"/>
      <c r="AZ68" s="397"/>
      <c r="BA68" s="397"/>
      <c r="BB68" s="397"/>
      <c r="BC68" s="397"/>
      <c r="BD68" s="397"/>
      <c r="BE68" s="397"/>
      <c r="BF68" s="397"/>
      <c r="BG68" s="397"/>
      <c r="BH68" s="397"/>
      <c r="BI68" s="152"/>
      <c r="BJ68" s="397"/>
      <c r="BK68" s="397"/>
      <c r="BL68" s="379"/>
      <c r="BM68" s="397"/>
      <c r="BN68" s="397"/>
      <c r="BO68" s="397"/>
      <c r="BP68" s="397"/>
      <c r="BQ68" s="397"/>
      <c r="BR68" s="397"/>
      <c r="BS68" s="397"/>
      <c r="BT68" s="397"/>
      <c r="BU68" s="397"/>
      <c r="BV68" s="397"/>
      <c r="BW68" s="397"/>
      <c r="BX68" s="397"/>
      <c r="BY68" s="397"/>
      <c r="BZ68" s="397"/>
      <c r="CA68" s="397"/>
      <c r="CB68" s="397"/>
      <c r="CC68" s="397"/>
      <c r="CD68" s="80"/>
      <c r="CE68" s="80"/>
      <c r="CF68" s="80"/>
    </row>
    <row r="69" spans="7:98" s="21" customFormat="1" ht="28.5" customHeight="1" x14ac:dyDescent="0.15">
      <c r="G69" s="350"/>
      <c r="H69" s="628"/>
      <c r="I69" s="889"/>
      <c r="J69" s="397"/>
      <c r="K69" s="397"/>
      <c r="L69" s="397"/>
      <c r="M69" s="397"/>
      <c r="N69" s="397"/>
      <c r="O69" s="397"/>
      <c r="P69" s="397"/>
      <c r="Q69" s="397"/>
      <c r="R69" s="397"/>
      <c r="S69" s="397"/>
      <c r="T69" s="397"/>
      <c r="U69" s="397"/>
      <c r="V69" s="152"/>
      <c r="W69" s="397"/>
      <c r="X69" s="397"/>
      <c r="Y69" s="379"/>
      <c r="Z69" s="397"/>
      <c r="AA69" s="397"/>
      <c r="AB69" s="397"/>
      <c r="AC69" s="397"/>
      <c r="AD69" s="397"/>
      <c r="AE69" s="397"/>
      <c r="AF69" s="397"/>
      <c r="AG69" s="397"/>
      <c r="AH69" s="397"/>
      <c r="AI69" s="397"/>
      <c r="AJ69" s="397"/>
      <c r="AK69" s="397"/>
      <c r="AL69" s="397"/>
      <c r="AM69" s="397"/>
      <c r="AN69" s="397"/>
      <c r="AO69" s="397"/>
      <c r="AP69" s="397"/>
      <c r="AQ69" s="80"/>
      <c r="AR69" s="80"/>
      <c r="AS69" s="80"/>
      <c r="AT69" s="78"/>
      <c r="AU69" s="628"/>
      <c r="AV69" s="889"/>
      <c r="AW69" s="397"/>
      <c r="AX69" s="397"/>
      <c r="AY69" s="397"/>
      <c r="AZ69" s="397"/>
      <c r="BA69" s="397"/>
      <c r="BB69" s="397"/>
      <c r="BC69" s="397"/>
      <c r="BD69" s="397"/>
      <c r="BE69" s="397"/>
      <c r="BF69" s="397"/>
      <c r="BG69" s="397"/>
      <c r="BH69" s="397"/>
      <c r="BI69" s="152"/>
      <c r="BJ69" s="397"/>
      <c r="BK69" s="397"/>
      <c r="BL69" s="379"/>
      <c r="BM69" s="397"/>
      <c r="BN69" s="397"/>
      <c r="BO69" s="397"/>
      <c r="BP69" s="397"/>
      <c r="BQ69" s="397"/>
      <c r="BR69" s="397"/>
      <c r="BS69" s="397"/>
      <c r="BT69" s="397"/>
      <c r="BU69" s="397"/>
      <c r="BV69" s="397"/>
      <c r="BW69" s="397"/>
      <c r="BX69" s="397"/>
      <c r="BY69" s="397"/>
      <c r="BZ69" s="397"/>
      <c r="CA69" s="397"/>
      <c r="CB69" s="397"/>
      <c r="CC69" s="397"/>
      <c r="CD69" s="80"/>
      <c r="CE69" s="80"/>
      <c r="CF69" s="80"/>
    </row>
    <row r="70" spans="7:98" s="21" customFormat="1" ht="28.5" customHeight="1" x14ac:dyDescent="0.15">
      <c r="G70" s="350"/>
      <c r="H70" s="628"/>
      <c r="I70" s="889"/>
      <c r="J70" s="397"/>
      <c r="K70" s="397"/>
      <c r="L70" s="397"/>
      <c r="M70" s="397"/>
      <c r="N70" s="397"/>
      <c r="O70" s="397"/>
      <c r="P70" s="397"/>
      <c r="Q70" s="397"/>
      <c r="R70" s="397"/>
      <c r="S70" s="397"/>
      <c r="T70" s="397"/>
      <c r="U70" s="397"/>
      <c r="V70" s="152"/>
      <c r="W70" s="397"/>
      <c r="X70" s="397"/>
      <c r="Y70" s="379"/>
      <c r="Z70" s="397"/>
      <c r="AA70" s="397"/>
      <c r="AB70" s="397"/>
      <c r="AC70" s="397"/>
      <c r="AD70" s="397"/>
      <c r="AE70" s="397"/>
      <c r="AF70" s="397"/>
      <c r="AG70" s="397"/>
      <c r="AH70" s="397"/>
      <c r="AI70" s="397"/>
      <c r="AJ70" s="397"/>
      <c r="AK70" s="397"/>
      <c r="AL70" s="397"/>
      <c r="AM70" s="397"/>
      <c r="AN70" s="397"/>
      <c r="AO70" s="397"/>
      <c r="AP70" s="397"/>
      <c r="AQ70" s="80"/>
      <c r="AR70" s="80"/>
      <c r="AS70" s="80"/>
      <c r="AT70" s="78"/>
      <c r="AU70" s="628"/>
      <c r="AV70" s="889"/>
      <c r="AW70" s="397"/>
      <c r="AX70" s="397"/>
      <c r="AY70" s="397"/>
      <c r="AZ70" s="397"/>
      <c r="BA70" s="397"/>
      <c r="BB70" s="397"/>
      <c r="BC70" s="397"/>
      <c r="BD70" s="397"/>
      <c r="BE70" s="397"/>
      <c r="BF70" s="397"/>
      <c r="BG70" s="397"/>
      <c r="BH70" s="397"/>
      <c r="BI70" s="152"/>
      <c r="BJ70" s="397"/>
      <c r="BK70" s="397"/>
      <c r="BL70" s="379"/>
      <c r="BM70" s="397"/>
      <c r="BN70" s="397"/>
      <c r="BO70" s="397"/>
      <c r="BP70" s="397"/>
      <c r="BQ70" s="397"/>
      <c r="BR70" s="397"/>
      <c r="BS70" s="397"/>
      <c r="BT70" s="397"/>
      <c r="BU70" s="397"/>
      <c r="BV70" s="397"/>
      <c r="BW70" s="397"/>
      <c r="BX70" s="397"/>
      <c r="BY70" s="397"/>
      <c r="BZ70" s="397"/>
      <c r="CA70" s="397"/>
      <c r="CB70" s="397"/>
      <c r="CC70" s="397"/>
      <c r="CD70" s="80"/>
      <c r="CE70" s="80"/>
      <c r="CF70" s="80"/>
    </row>
    <row r="71" spans="7:98" s="21" customFormat="1" ht="28.5" customHeight="1" x14ac:dyDescent="0.15">
      <c r="G71" s="350"/>
      <c r="H71" s="397"/>
      <c r="I71" s="889"/>
      <c r="J71" s="397"/>
      <c r="K71" s="397"/>
      <c r="L71" s="397"/>
      <c r="M71" s="397"/>
      <c r="N71" s="397"/>
      <c r="O71" s="397"/>
      <c r="P71" s="397"/>
      <c r="Q71" s="397"/>
      <c r="R71" s="397"/>
      <c r="S71" s="397"/>
      <c r="T71" s="397"/>
      <c r="U71" s="397"/>
      <c r="V71" s="152"/>
      <c r="W71" s="397"/>
      <c r="X71" s="397"/>
      <c r="Y71" s="379"/>
      <c r="Z71" s="397"/>
      <c r="AA71" s="397"/>
      <c r="AB71" s="397"/>
      <c r="AC71" s="397"/>
      <c r="AD71" s="397"/>
      <c r="AE71" s="397"/>
      <c r="AF71" s="397"/>
      <c r="AG71" s="397"/>
      <c r="AH71" s="397"/>
      <c r="AI71" s="397"/>
      <c r="AJ71" s="397"/>
      <c r="AK71" s="397"/>
      <c r="AL71" s="397"/>
      <c r="AM71" s="397"/>
      <c r="AN71" s="397"/>
      <c r="AO71" s="397"/>
      <c r="AP71" s="397"/>
      <c r="AQ71" s="80"/>
      <c r="AR71" s="80"/>
      <c r="AS71" s="80"/>
      <c r="AU71" s="397"/>
      <c r="AV71" s="889"/>
      <c r="AW71" s="397"/>
      <c r="AX71" s="397"/>
      <c r="AY71" s="397"/>
      <c r="AZ71" s="397"/>
      <c r="BA71" s="397"/>
      <c r="BB71" s="397"/>
      <c r="BC71" s="397"/>
      <c r="BD71" s="397"/>
      <c r="BE71" s="397"/>
      <c r="BF71" s="397"/>
      <c r="BG71" s="397"/>
      <c r="BH71" s="397"/>
      <c r="BI71" s="152"/>
      <c r="BJ71" s="397"/>
      <c r="BK71" s="397"/>
      <c r="BL71" s="379"/>
      <c r="BM71" s="397"/>
      <c r="BN71" s="397"/>
      <c r="BO71" s="397"/>
      <c r="BP71" s="397"/>
      <c r="BQ71" s="397"/>
      <c r="BR71" s="397"/>
      <c r="BS71" s="397"/>
      <c r="BT71" s="397"/>
      <c r="BU71" s="397"/>
      <c r="BV71" s="397"/>
      <c r="BW71" s="397"/>
      <c r="BX71" s="397"/>
      <c r="BY71" s="397"/>
      <c r="BZ71" s="397"/>
      <c r="CA71" s="397"/>
      <c r="CB71" s="397"/>
      <c r="CC71" s="397"/>
      <c r="CD71" s="80"/>
      <c r="CE71" s="80"/>
      <c r="CF71" s="80"/>
    </row>
    <row r="72" spans="7:98" ht="28.5" customHeight="1" x14ac:dyDescent="0.15">
      <c r="G72" s="80"/>
      <c r="H72" s="2"/>
      <c r="I72" s="889"/>
      <c r="J72" s="2"/>
      <c r="K72" s="2"/>
      <c r="L72" s="2"/>
      <c r="M72" s="2"/>
      <c r="N72" s="2"/>
      <c r="O72" s="2"/>
      <c r="P72" s="2"/>
      <c r="Q72" s="2"/>
      <c r="R72" s="2"/>
      <c r="S72" s="2"/>
      <c r="T72" s="2"/>
      <c r="U72" s="2"/>
      <c r="V72" s="2"/>
      <c r="W72" s="2"/>
      <c r="X72" s="2"/>
      <c r="Y72" s="376"/>
      <c r="Z72" s="2"/>
      <c r="AA72" s="2"/>
      <c r="AB72" s="2"/>
      <c r="AC72" s="2"/>
      <c r="AD72" s="2"/>
      <c r="AE72" s="2"/>
      <c r="AF72" s="2"/>
      <c r="AG72" s="2"/>
      <c r="AH72" s="2"/>
      <c r="AI72" s="2"/>
      <c r="AJ72" s="2"/>
      <c r="AK72" s="2"/>
      <c r="AL72" s="2"/>
      <c r="AM72" s="2"/>
      <c r="AN72" s="2"/>
      <c r="AO72" s="2"/>
      <c r="AP72" s="2"/>
      <c r="AQ72" s="80"/>
      <c r="AR72" s="80"/>
      <c r="AS72" s="80"/>
      <c r="AT72" s="78"/>
      <c r="AU72" s="2"/>
      <c r="AV72" s="889"/>
      <c r="AW72" s="2"/>
      <c r="AX72" s="2"/>
      <c r="AY72" s="2"/>
      <c r="AZ72" s="2"/>
      <c r="BA72" s="2"/>
      <c r="BB72" s="2"/>
      <c r="BC72" s="2"/>
      <c r="BD72" s="2"/>
      <c r="BE72" s="2"/>
      <c r="BF72" s="2"/>
      <c r="BG72" s="2"/>
      <c r="BH72" s="2"/>
      <c r="BI72" s="2"/>
      <c r="BJ72" s="2"/>
      <c r="BK72" s="2"/>
      <c r="BL72" s="376"/>
      <c r="BM72" s="2"/>
      <c r="BN72" s="2"/>
      <c r="BO72" s="2"/>
      <c r="BP72" s="2"/>
      <c r="BQ72" s="2"/>
      <c r="BR72" s="2"/>
      <c r="BS72" s="2"/>
      <c r="BT72" s="2"/>
      <c r="BU72" s="2"/>
      <c r="BV72" s="2"/>
      <c r="BW72" s="2"/>
      <c r="BX72" s="2"/>
      <c r="BY72" s="2"/>
      <c r="BZ72" s="2"/>
      <c r="CA72" s="2"/>
      <c r="CB72" s="2"/>
      <c r="CD72" s="80"/>
      <c r="CE72" s="80"/>
      <c r="CF72" s="80"/>
    </row>
    <row r="73" spans="7:98" ht="28.5" customHeight="1" x14ac:dyDescent="0.15">
      <c r="G73" s="80"/>
      <c r="H73" s="78"/>
      <c r="I73" s="889"/>
      <c r="J73" s="464" t="s">
        <v>416</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350"/>
      <c r="AT73" s="357"/>
      <c r="AU73" s="78"/>
      <c r="AV73" s="889"/>
      <c r="AW73" s="464" t="s">
        <v>416</v>
      </c>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350"/>
      <c r="CN73" s="890"/>
      <c r="CO73" s="890"/>
      <c r="CP73" s="890"/>
      <c r="CQ73" s="890"/>
      <c r="CR73" s="890"/>
      <c r="CS73" s="890"/>
      <c r="CT73" s="890"/>
    </row>
    <row r="74" spans="7:98" ht="28.5" customHeight="1" x14ac:dyDescent="0.15">
      <c r="G74" s="80"/>
      <c r="H74" s="78"/>
      <c r="I74" s="889"/>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350"/>
      <c r="AT74" s="357"/>
      <c r="AU74" s="78"/>
      <c r="AV74" s="889"/>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350"/>
      <c r="CN74" s="625"/>
      <c r="CO74" s="625"/>
      <c r="CP74" s="625"/>
      <c r="CQ74" s="625"/>
      <c r="CR74" s="625"/>
      <c r="CS74" s="625"/>
      <c r="CT74" s="625"/>
    </row>
    <row r="75" spans="7:98" ht="28.5" customHeight="1" x14ac:dyDescent="0.15">
      <c r="G75" s="80"/>
      <c r="H75" s="78"/>
      <c r="I75" s="889"/>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350"/>
      <c r="AT75" s="357"/>
      <c r="AU75" s="78"/>
      <c r="AV75" s="889"/>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350"/>
      <c r="CN75" s="625"/>
      <c r="CO75" s="625"/>
      <c r="CP75" s="625"/>
      <c r="CQ75" s="625"/>
      <c r="CR75" s="625"/>
      <c r="CS75" s="625"/>
      <c r="CT75" s="625"/>
    </row>
    <row r="76" spans="7:98" ht="28.5" customHeight="1" x14ac:dyDescent="0.15">
      <c r="G76" s="80"/>
      <c r="H76" s="78"/>
      <c r="I76" s="471"/>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350"/>
      <c r="AT76" s="357"/>
      <c r="AU76" s="78"/>
      <c r="AV76" s="471"/>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350"/>
      <c r="CN76" s="625"/>
      <c r="CO76" s="625"/>
      <c r="CP76" s="625"/>
      <c r="CQ76" s="625"/>
      <c r="CR76" s="625"/>
      <c r="CS76" s="625"/>
      <c r="CT76" s="625"/>
    </row>
    <row r="77" spans="7:98" ht="28.5" customHeight="1" x14ac:dyDescent="0.15">
      <c r="G77" s="80"/>
      <c r="H77" s="78"/>
      <c r="I77" s="891" t="s">
        <v>443</v>
      </c>
      <c r="J77" s="892" t="s">
        <v>508</v>
      </c>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4"/>
      <c r="AS77" s="350"/>
      <c r="AT77" s="357"/>
      <c r="AU77" s="78"/>
      <c r="AV77" s="889" t="s">
        <v>448</v>
      </c>
      <c r="AW77" s="472" t="s">
        <v>442</v>
      </c>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64"/>
      <c r="CF77" s="350"/>
      <c r="CN77" s="625"/>
      <c r="CO77" s="625"/>
      <c r="CP77" s="625"/>
      <c r="CQ77" s="625"/>
      <c r="CR77" s="625"/>
      <c r="CS77" s="625"/>
      <c r="CT77" s="625"/>
    </row>
    <row r="78" spans="7:98" ht="28.5" customHeight="1" x14ac:dyDescent="0.15">
      <c r="G78" s="80"/>
      <c r="H78" s="78"/>
      <c r="I78" s="891"/>
      <c r="J78" s="895"/>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96"/>
      <c r="AS78" s="350"/>
      <c r="AT78" s="357"/>
      <c r="AU78" s="78"/>
      <c r="AV78" s="889"/>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64"/>
      <c r="CF78" s="350"/>
      <c r="CN78" s="625"/>
      <c r="CO78" s="625"/>
      <c r="CP78" s="625"/>
      <c r="CQ78" s="625"/>
      <c r="CR78" s="625"/>
      <c r="CS78" s="625"/>
      <c r="CT78" s="625"/>
    </row>
    <row r="79" spans="7:98" ht="28.5" customHeight="1" x14ac:dyDescent="0.15">
      <c r="G79" s="80"/>
      <c r="H79" s="78"/>
      <c r="I79" s="891"/>
      <c r="J79" s="895"/>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96"/>
      <c r="AS79" s="350"/>
      <c r="AT79" s="357"/>
      <c r="AU79" s="78"/>
      <c r="AV79" s="889"/>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64"/>
      <c r="CF79" s="350"/>
      <c r="CN79" s="625"/>
      <c r="CO79" s="625"/>
      <c r="CP79" s="625"/>
      <c r="CQ79" s="625"/>
      <c r="CR79" s="625"/>
      <c r="CS79" s="625"/>
      <c r="CT79" s="625"/>
    </row>
    <row r="80" spans="7:98" ht="28.5" customHeight="1" x14ac:dyDescent="0.15">
      <c r="G80" s="80"/>
      <c r="H80" s="78"/>
      <c r="I80" s="891"/>
      <c r="J80" s="895"/>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96"/>
      <c r="AS80" s="350"/>
      <c r="AT80" s="357"/>
      <c r="AU80" s="78"/>
      <c r="AV80" s="889"/>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64"/>
      <c r="CF80" s="350"/>
      <c r="CN80" s="625"/>
      <c r="CO80" s="625"/>
      <c r="CP80" s="625"/>
      <c r="CQ80" s="625"/>
      <c r="CR80" s="625"/>
      <c r="CS80" s="625"/>
      <c r="CT80" s="625"/>
    </row>
    <row r="81" spans="7:98" ht="28.5" customHeight="1" x14ac:dyDescent="0.15">
      <c r="G81" s="80"/>
      <c r="H81" s="78"/>
      <c r="I81" s="891"/>
      <c r="J81" s="895"/>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96"/>
      <c r="AS81" s="350"/>
      <c r="AT81" s="357"/>
      <c r="AU81" s="78"/>
      <c r="AV81" s="889"/>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64"/>
      <c r="CF81" s="350"/>
      <c r="CN81" s="625"/>
      <c r="CO81" s="625"/>
      <c r="CP81" s="625"/>
      <c r="CQ81" s="625"/>
      <c r="CR81" s="625"/>
      <c r="CS81" s="625"/>
      <c r="CT81" s="625"/>
    </row>
    <row r="82" spans="7:98" ht="28.5" customHeight="1" x14ac:dyDescent="0.15">
      <c r="G82" s="80"/>
      <c r="H82" s="78"/>
      <c r="I82" s="891"/>
      <c r="J82" s="895"/>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96"/>
      <c r="AS82" s="350"/>
      <c r="AT82" s="357"/>
      <c r="AU82" s="78"/>
      <c r="AV82" s="889"/>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64"/>
      <c r="CF82" s="350"/>
      <c r="CN82" s="625"/>
      <c r="CO82" s="625"/>
      <c r="CP82" s="625"/>
      <c r="CQ82" s="625"/>
      <c r="CR82" s="625"/>
      <c r="CS82" s="625"/>
      <c r="CT82" s="625"/>
    </row>
    <row r="83" spans="7:98" ht="28.5" customHeight="1" x14ac:dyDescent="0.15">
      <c r="G83" s="80"/>
      <c r="H83" s="78"/>
      <c r="I83" s="891"/>
      <c r="J83" s="895"/>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96"/>
      <c r="AS83" s="350"/>
      <c r="AT83" s="357"/>
      <c r="AU83" s="78"/>
      <c r="AV83" s="889"/>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64"/>
      <c r="CF83" s="350"/>
      <c r="CN83" s="625"/>
      <c r="CO83" s="625"/>
      <c r="CP83" s="625"/>
      <c r="CQ83" s="625"/>
      <c r="CR83" s="625"/>
      <c r="CS83" s="625"/>
      <c r="CT83" s="625"/>
    </row>
    <row r="84" spans="7:98" ht="28.5" customHeight="1" x14ac:dyDescent="0.15">
      <c r="G84" s="80"/>
      <c r="H84" s="78"/>
      <c r="I84" s="891"/>
      <c r="J84" s="895"/>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96"/>
      <c r="AS84" s="350"/>
      <c r="AT84" s="357"/>
      <c r="AU84" s="78"/>
      <c r="AV84" s="889"/>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64"/>
      <c r="CF84" s="350"/>
      <c r="CN84" s="625"/>
      <c r="CO84" s="625"/>
      <c r="CP84" s="625"/>
      <c r="CQ84" s="625"/>
      <c r="CR84" s="625"/>
      <c r="CS84" s="625"/>
      <c r="CT84" s="625"/>
    </row>
    <row r="85" spans="7:98" ht="28.5" customHeight="1" x14ac:dyDescent="0.15">
      <c r="G85" s="80"/>
      <c r="H85" s="78"/>
      <c r="I85" s="891"/>
      <c r="J85" s="895"/>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96"/>
      <c r="AS85" s="350"/>
      <c r="AT85" s="357"/>
      <c r="AU85" s="78"/>
      <c r="AV85" s="889"/>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2"/>
      <c r="BS85" s="472"/>
      <c r="BT85" s="472"/>
      <c r="BU85" s="472"/>
      <c r="BV85" s="472"/>
      <c r="BW85" s="472"/>
      <c r="BX85" s="472"/>
      <c r="BY85" s="472"/>
      <c r="BZ85" s="472"/>
      <c r="CA85" s="472"/>
      <c r="CB85" s="472"/>
      <c r="CC85" s="472"/>
      <c r="CD85" s="472"/>
      <c r="CE85" s="464"/>
      <c r="CF85" s="350"/>
      <c r="CN85" s="625"/>
      <c r="CO85" s="625"/>
      <c r="CP85" s="625"/>
      <c r="CQ85" s="625"/>
      <c r="CR85" s="625"/>
      <c r="CS85" s="625"/>
      <c r="CT85" s="625"/>
    </row>
    <row r="86" spans="7:98" ht="28.5" customHeight="1" x14ac:dyDescent="0.15">
      <c r="G86" s="80"/>
      <c r="H86" s="78"/>
      <c r="I86" s="891"/>
      <c r="J86" s="895"/>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96"/>
      <c r="AS86" s="350"/>
      <c r="AT86" s="357"/>
      <c r="AU86" s="78"/>
      <c r="AV86" s="889"/>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472"/>
      <c r="BV86" s="472"/>
      <c r="BW86" s="472"/>
      <c r="BX86" s="472"/>
      <c r="BY86" s="472"/>
      <c r="BZ86" s="472"/>
      <c r="CA86" s="472"/>
      <c r="CB86" s="472"/>
      <c r="CC86" s="472"/>
      <c r="CD86" s="472"/>
      <c r="CE86" s="464"/>
      <c r="CF86" s="350"/>
      <c r="CN86" s="625"/>
      <c r="CO86" s="625"/>
      <c r="CP86" s="625"/>
      <c r="CQ86" s="625"/>
      <c r="CR86" s="625"/>
      <c r="CS86" s="625"/>
      <c r="CT86" s="625"/>
    </row>
    <row r="87" spans="7:98" ht="28.5" customHeight="1" x14ac:dyDescent="0.15">
      <c r="G87" s="80"/>
      <c r="H87" s="78"/>
      <c r="I87" s="891"/>
      <c r="J87" s="897"/>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9"/>
      <c r="AS87" s="350"/>
      <c r="AT87" s="357"/>
      <c r="AU87" s="78"/>
      <c r="AV87" s="889"/>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64"/>
      <c r="CF87" s="350"/>
      <c r="CN87" s="625"/>
      <c r="CO87" s="625"/>
      <c r="CP87" s="625"/>
      <c r="CQ87" s="625"/>
      <c r="CR87" s="625"/>
      <c r="CS87" s="625"/>
      <c r="CT87" s="625"/>
    </row>
    <row r="88" spans="7:98" ht="28.5" customHeight="1" x14ac:dyDescent="0.15">
      <c r="G88" s="80"/>
      <c r="H88" s="78"/>
      <c r="I88" s="471"/>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64"/>
      <c r="AS88" s="350"/>
      <c r="AT88" s="357"/>
      <c r="AU88" s="78"/>
      <c r="AV88" s="889"/>
      <c r="AW88" s="472"/>
      <c r="AX88" s="472"/>
      <c r="AY88" s="472"/>
      <c r="AZ88" s="472"/>
      <c r="BA88" s="472"/>
      <c r="BB88" s="472"/>
      <c r="BC88" s="472"/>
      <c r="BD88" s="472"/>
      <c r="BE88" s="472"/>
      <c r="BF88" s="472"/>
      <c r="BG88" s="472"/>
      <c r="BH88" s="472"/>
      <c r="BI88" s="472"/>
      <c r="BJ88" s="472"/>
      <c r="BK88" s="472"/>
      <c r="BL88" s="472"/>
      <c r="BM88" s="472"/>
      <c r="BN88" s="472"/>
      <c r="BO88" s="472"/>
      <c r="BP88" s="472"/>
      <c r="BQ88" s="472"/>
      <c r="BR88" s="472"/>
      <c r="BS88" s="472"/>
      <c r="BT88" s="472"/>
      <c r="BU88" s="472"/>
      <c r="BV88" s="472"/>
      <c r="BW88" s="472"/>
      <c r="BX88" s="472"/>
      <c r="BY88" s="472"/>
      <c r="BZ88" s="472"/>
      <c r="CA88" s="472"/>
      <c r="CB88" s="472"/>
      <c r="CC88" s="472"/>
      <c r="CD88" s="472"/>
      <c r="CE88" s="464"/>
      <c r="CF88" s="350"/>
      <c r="CN88" s="625"/>
      <c r="CO88" s="625"/>
      <c r="CP88" s="625"/>
      <c r="CQ88" s="625"/>
      <c r="CR88" s="625"/>
      <c r="CS88" s="625"/>
      <c r="CT88" s="625"/>
    </row>
    <row r="89" spans="7:98" ht="28.5" customHeight="1" x14ac:dyDescent="0.15">
      <c r="G89" s="80"/>
      <c r="H89" s="78"/>
      <c r="I89" s="471"/>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64"/>
      <c r="AS89" s="350"/>
      <c r="AT89" s="357"/>
      <c r="AU89" s="78"/>
      <c r="AV89" s="889"/>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64"/>
      <c r="CF89" s="350"/>
      <c r="CN89" s="625"/>
      <c r="CO89" s="625"/>
      <c r="CP89" s="625"/>
      <c r="CQ89" s="625"/>
      <c r="CR89" s="625"/>
      <c r="CS89" s="625"/>
      <c r="CT89" s="625"/>
    </row>
    <row r="90" spans="7:98" ht="28.5" customHeight="1" x14ac:dyDescent="0.15">
      <c r="G90" s="80"/>
      <c r="H90" s="62"/>
      <c r="I90" s="62"/>
      <c r="J90" s="62"/>
      <c r="K90" s="62"/>
      <c r="L90" s="62"/>
      <c r="M90" s="62"/>
      <c r="N90" s="62"/>
      <c r="O90" s="62"/>
      <c r="P90" s="62"/>
      <c r="Q90" s="62"/>
      <c r="R90" s="62"/>
      <c r="S90" s="62"/>
      <c r="T90" s="62"/>
      <c r="U90" s="62"/>
      <c r="V90" s="350"/>
      <c r="W90" s="350"/>
      <c r="X90" s="350"/>
      <c r="Y90" s="374"/>
      <c r="Z90" s="350"/>
      <c r="AA90" s="350"/>
      <c r="AB90" s="350"/>
      <c r="AC90" s="350"/>
      <c r="AD90" s="350"/>
      <c r="AE90" s="350"/>
      <c r="AF90" s="350"/>
      <c r="AG90" s="350"/>
      <c r="AH90" s="350"/>
      <c r="AI90" s="350"/>
      <c r="AJ90" s="350"/>
      <c r="AK90" s="350"/>
      <c r="AL90" s="350"/>
      <c r="AM90" s="350"/>
      <c r="AN90" s="350"/>
      <c r="AO90" s="350"/>
      <c r="AP90" s="350"/>
      <c r="AQ90" s="350"/>
      <c r="AR90" s="350"/>
      <c r="AU90" s="62"/>
      <c r="AV90" s="62"/>
      <c r="AW90" s="62"/>
      <c r="AX90" s="62"/>
      <c r="AY90" s="62"/>
      <c r="AZ90" s="62"/>
      <c r="BA90" s="62"/>
      <c r="BB90" s="62"/>
      <c r="BC90" s="62"/>
      <c r="BD90" s="62"/>
      <c r="BE90" s="62"/>
      <c r="BF90" s="62"/>
      <c r="BG90" s="62"/>
      <c r="BH90" s="62"/>
      <c r="BI90" s="350"/>
      <c r="BJ90" s="350"/>
      <c r="BK90" s="350"/>
      <c r="BL90" s="374"/>
      <c r="BM90" s="350"/>
      <c r="BN90" s="350"/>
      <c r="BO90" s="350"/>
      <c r="BP90" s="350"/>
      <c r="BQ90" s="350"/>
      <c r="BR90" s="350"/>
      <c r="BS90" s="350"/>
      <c r="BT90" s="350"/>
      <c r="BU90" s="350"/>
      <c r="BV90" s="350"/>
      <c r="BW90" s="350"/>
      <c r="BX90" s="350"/>
      <c r="BY90" s="350"/>
      <c r="BZ90" s="350"/>
      <c r="CA90" s="350"/>
      <c r="CB90" s="350"/>
      <c r="CC90" s="350"/>
      <c r="CD90" s="350"/>
      <c r="CE90" s="350"/>
      <c r="CF90" s="2"/>
    </row>
    <row r="91" spans="7:98" ht="66.75" customHeight="1" x14ac:dyDescent="0.15">
      <c r="G91" s="80"/>
      <c r="H91" s="112"/>
      <c r="I91" s="112"/>
      <c r="J91" s="112"/>
      <c r="K91" s="112"/>
      <c r="L91" s="112"/>
      <c r="M91" s="112"/>
      <c r="N91" s="112"/>
      <c r="O91" s="112"/>
      <c r="P91" s="112"/>
      <c r="Q91" s="112"/>
      <c r="R91" s="112"/>
      <c r="S91" s="112"/>
      <c r="T91" s="112"/>
      <c r="U91" s="112"/>
      <c r="V91" s="80"/>
      <c r="W91" s="80"/>
      <c r="X91" s="2"/>
      <c r="Y91" s="376"/>
      <c r="Z91" s="2"/>
      <c r="AA91" s="2"/>
      <c r="AB91" s="2"/>
      <c r="AC91" s="2"/>
      <c r="AD91" s="2"/>
      <c r="AE91" s="2"/>
      <c r="AF91" s="2"/>
      <c r="AG91" s="2"/>
      <c r="AH91" s="863" t="s">
        <v>467</v>
      </c>
      <c r="AI91" s="863"/>
      <c r="AJ91" s="863"/>
      <c r="AK91" s="863"/>
      <c r="AL91" s="863">
        <f>入力①!$D$7</f>
        <v>44881</v>
      </c>
      <c r="AM91" s="863"/>
      <c r="AN91" s="863"/>
      <c r="AO91" s="863"/>
      <c r="AP91" s="863"/>
      <c r="AQ91" s="863"/>
      <c r="AR91" s="863"/>
      <c r="AS91" s="863"/>
      <c r="AU91" s="2"/>
      <c r="AV91" s="2"/>
      <c r="AW91" s="2"/>
      <c r="AX91" s="2"/>
      <c r="AY91" s="2"/>
      <c r="AZ91" s="2"/>
      <c r="BA91" s="2"/>
      <c r="BB91" s="2"/>
      <c r="BC91" s="2"/>
      <c r="BD91" s="2"/>
      <c r="BE91" s="2"/>
      <c r="BF91" s="2"/>
      <c r="BG91" s="2"/>
      <c r="BH91" s="2"/>
      <c r="BI91" s="2"/>
      <c r="BJ91" s="2"/>
      <c r="BK91" s="376"/>
      <c r="BL91" s="2"/>
      <c r="BM91" s="2"/>
      <c r="BN91" s="2"/>
      <c r="BO91" s="2"/>
      <c r="BP91" s="2"/>
      <c r="BQ91" s="2"/>
      <c r="BR91" s="863" t="s">
        <v>467</v>
      </c>
      <c r="BS91" s="863"/>
      <c r="BT91" s="863"/>
      <c r="BU91" s="863"/>
      <c r="BV91" s="863">
        <f>入力①!$D$7</f>
        <v>44881</v>
      </c>
      <c r="BW91" s="863"/>
      <c r="BX91" s="863"/>
      <c r="BY91" s="863"/>
      <c r="BZ91" s="863"/>
      <c r="CA91" s="863"/>
      <c r="CB91" s="863"/>
      <c r="CC91" s="863"/>
    </row>
    <row r="92" spans="7:98" ht="64.5" x14ac:dyDescent="0.15">
      <c r="G92" s="80"/>
      <c r="H92" s="856" t="s">
        <v>511</v>
      </c>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479"/>
      <c r="AT92" s="477"/>
      <c r="AU92" s="856" t="s">
        <v>512</v>
      </c>
      <c r="AV92" s="856"/>
      <c r="AW92" s="856"/>
      <c r="AX92" s="856"/>
      <c r="AY92" s="856"/>
      <c r="AZ92" s="856"/>
      <c r="BA92" s="856"/>
      <c r="BB92" s="856"/>
      <c r="BC92" s="856"/>
      <c r="BD92" s="856"/>
      <c r="BE92" s="856"/>
      <c r="BF92" s="856"/>
      <c r="BG92" s="856"/>
      <c r="BH92" s="856"/>
      <c r="BI92" s="856"/>
      <c r="BJ92" s="856"/>
      <c r="BK92" s="856"/>
      <c r="BL92" s="856"/>
      <c r="BM92" s="856"/>
      <c r="BN92" s="856"/>
      <c r="BO92" s="856"/>
      <c r="BP92" s="856"/>
      <c r="BQ92" s="856"/>
      <c r="BR92" s="856"/>
      <c r="BS92" s="856"/>
      <c r="BT92" s="856"/>
      <c r="BU92" s="856"/>
      <c r="BV92" s="856"/>
      <c r="BW92" s="856"/>
      <c r="BX92" s="856"/>
      <c r="BY92" s="856"/>
      <c r="BZ92" s="856"/>
      <c r="CA92" s="856"/>
      <c r="CB92" s="856"/>
    </row>
    <row r="93" spans="7:98" ht="21.75" customHeight="1" x14ac:dyDescent="0.15">
      <c r="G93" s="80"/>
      <c r="H93" s="112"/>
      <c r="I93" s="112"/>
      <c r="J93" s="112"/>
      <c r="K93" s="112"/>
      <c r="L93" s="112"/>
      <c r="M93" s="112"/>
      <c r="N93" s="112"/>
      <c r="O93" s="112"/>
      <c r="P93" s="112"/>
      <c r="Q93" s="112"/>
      <c r="R93" s="112"/>
      <c r="S93" s="112"/>
      <c r="T93" s="112"/>
      <c r="U93" s="112"/>
      <c r="V93" s="80"/>
      <c r="W93" s="80"/>
      <c r="X93" s="2"/>
      <c r="Y93" s="376"/>
      <c r="Z93" s="2"/>
      <c r="AA93" s="2"/>
      <c r="AB93" s="2"/>
      <c r="AC93" s="2"/>
      <c r="AD93" s="2"/>
      <c r="AE93" s="2"/>
      <c r="AF93" s="2"/>
      <c r="AG93" s="2"/>
      <c r="AH93" s="2"/>
      <c r="AI93" s="2"/>
      <c r="AJ93" s="2"/>
      <c r="AK93" s="2"/>
      <c r="AL93" s="2"/>
      <c r="AM93" s="2"/>
      <c r="AN93" s="2"/>
      <c r="AO93" s="2"/>
      <c r="AP93" s="2"/>
      <c r="AQ93" s="2"/>
      <c r="AR93" s="2"/>
      <c r="AT93" s="80"/>
      <c r="AU93" s="80"/>
      <c r="AV93" s="80"/>
      <c r="AW93" s="80"/>
      <c r="AX93" s="80"/>
      <c r="AY93" s="80"/>
      <c r="AZ93" s="80"/>
      <c r="BA93" s="80"/>
      <c r="BB93" s="80"/>
      <c r="BC93" s="80"/>
      <c r="BD93" s="80"/>
      <c r="BE93" s="80"/>
      <c r="BF93" s="80"/>
      <c r="BG93" s="80"/>
      <c r="BH93" s="80"/>
      <c r="BI93" s="80"/>
      <c r="BJ93" s="80"/>
      <c r="BK93" s="381"/>
      <c r="BL93" s="80"/>
      <c r="BM93" s="80"/>
      <c r="BN93" s="80"/>
      <c r="BO93" s="80"/>
      <c r="BP93" s="80"/>
      <c r="BQ93" s="80"/>
      <c r="BR93" s="80"/>
      <c r="BS93" s="80"/>
      <c r="BT93" s="80"/>
      <c r="BU93" s="80"/>
      <c r="BV93" s="80"/>
      <c r="BW93" s="80"/>
      <c r="BX93" s="80"/>
      <c r="BY93" s="80"/>
      <c r="BZ93" s="80"/>
      <c r="CA93" s="80"/>
      <c r="CB93" s="80"/>
    </row>
    <row r="94" spans="7:98" ht="15" customHeight="1" x14ac:dyDescent="0.15">
      <c r="G94" s="80"/>
      <c r="H94" s="857" t="s">
        <v>413</v>
      </c>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476"/>
      <c r="AT94" s="189"/>
      <c r="AU94" s="857" t="s">
        <v>447</v>
      </c>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row>
    <row r="95" spans="7:98" ht="15" customHeight="1" x14ac:dyDescent="0.15">
      <c r="G95" s="80"/>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476"/>
      <c r="AT95" s="189"/>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row>
    <row r="96" spans="7:98" ht="15" customHeight="1" x14ac:dyDescent="0.15">
      <c r="G96" s="80"/>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476"/>
      <c r="AT96" s="189"/>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row>
    <row r="97" spans="7:88" ht="15" customHeight="1" x14ac:dyDescent="0.15">
      <c r="G97" s="80"/>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476"/>
      <c r="AT97" s="189"/>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row>
    <row r="98" spans="7:88" ht="15" customHeight="1" x14ac:dyDescent="0.15">
      <c r="G98" s="80"/>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476"/>
      <c r="AT98" s="189"/>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row>
    <row r="99" spans="7:88" x14ac:dyDescent="0.15">
      <c r="G99" s="80"/>
      <c r="H99" s="73"/>
      <c r="I99" s="73"/>
      <c r="J99" s="73"/>
      <c r="K99" s="73"/>
      <c r="L99" s="73"/>
      <c r="M99" s="73"/>
      <c r="N99" s="73"/>
      <c r="O99" s="73"/>
      <c r="P99" s="73"/>
      <c r="Q99" s="73"/>
      <c r="R99" s="73"/>
      <c r="S99" s="73"/>
      <c r="T99" s="73"/>
      <c r="U99" s="73"/>
      <c r="V99" s="74"/>
      <c r="W99" s="74"/>
      <c r="X99" s="74"/>
      <c r="Y99" s="388"/>
      <c r="Z99" s="74"/>
      <c r="AA99" s="74"/>
      <c r="AB99" s="74"/>
      <c r="AC99" s="74"/>
      <c r="AD99" s="74"/>
      <c r="AE99" s="74"/>
      <c r="AF99" s="74"/>
      <c r="AG99" s="74"/>
      <c r="AH99" s="74"/>
      <c r="AI99" s="74"/>
      <c r="AJ99" s="74"/>
      <c r="AK99" s="74"/>
      <c r="AL99" s="74"/>
      <c r="AM99" s="74"/>
      <c r="AN99" s="74"/>
      <c r="AO99" s="74"/>
      <c r="AP99" s="74"/>
      <c r="AQ99" s="74"/>
      <c r="AR99" s="74"/>
      <c r="AS99" s="350"/>
      <c r="AT99" s="80"/>
      <c r="AU99" s="80"/>
      <c r="AV99" s="80"/>
      <c r="AW99" s="80"/>
      <c r="AX99" s="80"/>
      <c r="AY99" s="80"/>
      <c r="AZ99" s="80"/>
      <c r="BA99" s="80"/>
      <c r="BB99" s="80"/>
      <c r="BC99" s="80"/>
      <c r="BD99" s="80"/>
      <c r="BE99" s="80"/>
      <c r="BF99" s="80"/>
      <c r="BG99" s="80"/>
      <c r="BH99" s="80"/>
      <c r="BI99" s="80"/>
      <c r="BJ99" s="80"/>
      <c r="BK99" s="381"/>
      <c r="BL99" s="80"/>
      <c r="BM99" s="80"/>
      <c r="BN99" s="80"/>
      <c r="BO99" s="80"/>
      <c r="BP99" s="80"/>
      <c r="BQ99" s="80"/>
      <c r="BR99" s="80"/>
      <c r="BS99" s="80"/>
      <c r="BT99" s="80"/>
      <c r="BU99" s="80"/>
      <c r="BV99" s="80"/>
      <c r="BW99" s="80"/>
      <c r="BX99" s="80"/>
      <c r="BY99" s="80"/>
      <c r="BZ99" s="80"/>
      <c r="CA99" s="80"/>
      <c r="CB99" s="80"/>
    </row>
    <row r="100" spans="7:88" ht="33" customHeight="1" x14ac:dyDescent="0.15">
      <c r="G100" s="80"/>
      <c r="H100" s="886"/>
      <c r="I100" s="886"/>
      <c r="J100" s="886"/>
      <c r="K100" s="886"/>
      <c r="L100" s="886"/>
      <c r="M100" s="886"/>
      <c r="N100" s="886"/>
      <c r="O100" s="886"/>
      <c r="P100" s="886"/>
      <c r="Q100" s="886"/>
      <c r="R100" s="886"/>
      <c r="S100" s="886"/>
      <c r="T100" s="886"/>
      <c r="U100" s="886"/>
      <c r="V100" s="886"/>
      <c r="W100" s="886"/>
      <c r="X100" s="100"/>
      <c r="Y100" s="385"/>
      <c r="Z100" s="100"/>
      <c r="AA100" s="100"/>
      <c r="AB100" s="100"/>
      <c r="AC100" s="100"/>
      <c r="AD100" s="100"/>
      <c r="AE100" s="100"/>
      <c r="AF100" s="100"/>
      <c r="AG100" s="100"/>
      <c r="AH100" s="100"/>
      <c r="AI100" s="100"/>
      <c r="AJ100" s="100"/>
      <c r="AK100" s="100"/>
      <c r="AL100" s="100"/>
      <c r="AM100" s="100"/>
      <c r="AN100" s="100"/>
      <c r="AO100" s="100"/>
      <c r="AP100" s="100"/>
      <c r="AQ100" s="100"/>
      <c r="AR100" s="100"/>
      <c r="AS100" s="101"/>
      <c r="AT100" s="358"/>
      <c r="AU100" s="358"/>
      <c r="AV100" s="358"/>
      <c r="AW100" s="358"/>
      <c r="AX100" s="358"/>
      <c r="AY100" s="358"/>
      <c r="AZ100" s="358"/>
      <c r="BA100" s="358"/>
      <c r="BB100" s="358"/>
      <c r="BC100" s="358"/>
      <c r="BD100" s="358"/>
      <c r="BE100" s="358"/>
      <c r="BF100" s="358"/>
      <c r="BG100" s="358"/>
      <c r="BH100" s="358"/>
      <c r="BI100" s="358"/>
      <c r="BJ100" s="358"/>
      <c r="BK100" s="382"/>
      <c r="BL100" s="358"/>
      <c r="BM100" s="358"/>
      <c r="BN100" s="358"/>
      <c r="BO100" s="358"/>
      <c r="BP100" s="358"/>
      <c r="BQ100" s="358"/>
      <c r="BR100" s="358"/>
      <c r="BS100" s="358"/>
      <c r="BT100" s="358"/>
      <c r="BU100" s="358"/>
      <c r="BV100" s="358"/>
      <c r="BW100" s="358"/>
      <c r="BX100" s="358"/>
      <c r="BY100" s="358"/>
      <c r="BZ100" s="358"/>
      <c r="CA100" s="358"/>
      <c r="CB100" s="358"/>
      <c r="CC100" s="101"/>
      <c r="CD100" s="101"/>
      <c r="CF100" s="350"/>
      <c r="CG100" s="350"/>
      <c r="CH100" s="350"/>
      <c r="CI100" s="350"/>
      <c r="CJ100" s="350"/>
    </row>
    <row r="101" spans="7:88" ht="51.75" customHeight="1" x14ac:dyDescent="0.15">
      <c r="G101" s="80"/>
      <c r="H101" s="886"/>
      <c r="I101" s="886"/>
      <c r="J101" s="886"/>
      <c r="K101" s="886"/>
      <c r="L101" s="886"/>
      <c r="M101" s="886"/>
      <c r="N101" s="886"/>
      <c r="O101" s="886"/>
      <c r="P101" s="886"/>
      <c r="Q101" s="886"/>
      <c r="R101" s="886"/>
      <c r="S101" s="886"/>
      <c r="T101" s="886"/>
      <c r="U101" s="886"/>
      <c r="V101" s="886"/>
      <c r="W101" s="886"/>
      <c r="X101" s="100"/>
      <c r="Y101" s="385"/>
      <c r="Z101" s="100"/>
      <c r="AA101" s="100"/>
      <c r="AB101" s="100"/>
      <c r="AC101" s="100"/>
      <c r="AD101" s="100"/>
      <c r="AE101" s="100"/>
      <c r="AF101" s="100"/>
      <c r="AG101" s="100"/>
      <c r="AH101" s="100"/>
      <c r="AI101" s="100"/>
      <c r="AJ101" s="100"/>
      <c r="AK101" s="100"/>
      <c r="AL101" s="100"/>
      <c r="AM101" s="100"/>
      <c r="AN101" s="100"/>
      <c r="AO101" s="100"/>
      <c r="AP101" s="100"/>
      <c r="AQ101" s="100"/>
      <c r="AR101" s="100"/>
      <c r="AS101" s="101"/>
      <c r="AT101" s="101"/>
      <c r="AU101" s="101"/>
      <c r="AV101" s="101"/>
      <c r="AW101" s="101"/>
      <c r="AX101" s="101"/>
      <c r="AY101" s="101"/>
      <c r="AZ101" s="101"/>
      <c r="BA101" s="101"/>
      <c r="BB101" s="101"/>
      <c r="BC101" s="101"/>
      <c r="BD101" s="101"/>
      <c r="BE101" s="101"/>
      <c r="BF101" s="101"/>
      <c r="BG101" s="101"/>
      <c r="BH101" s="101"/>
      <c r="BI101" s="101"/>
      <c r="BJ101" s="101"/>
      <c r="BK101" s="383"/>
      <c r="BL101" s="101"/>
      <c r="BM101" s="101"/>
      <c r="BN101" s="101"/>
      <c r="BO101" s="101"/>
      <c r="BP101" s="101"/>
      <c r="BQ101" s="101"/>
      <c r="BR101" s="101"/>
      <c r="BS101" s="101"/>
      <c r="BT101" s="101"/>
      <c r="BU101" s="101"/>
      <c r="BV101" s="101"/>
      <c r="BW101" s="101"/>
      <c r="BX101" s="101"/>
      <c r="BY101" s="101"/>
      <c r="BZ101" s="101"/>
      <c r="CA101" s="101"/>
      <c r="CB101" s="101"/>
      <c r="CC101" s="101"/>
      <c r="CD101" s="101"/>
      <c r="CF101" s="350"/>
      <c r="CG101" s="350"/>
      <c r="CH101" s="350"/>
      <c r="CI101" s="350"/>
      <c r="CJ101" s="350"/>
    </row>
    <row r="102" spans="7:88" ht="51.75" customHeight="1" x14ac:dyDescent="0.15">
      <c r="G102" s="80"/>
      <c r="H102" s="100"/>
      <c r="I102" s="100"/>
      <c r="J102" s="100"/>
      <c r="K102" s="100"/>
      <c r="L102" s="100"/>
      <c r="M102" s="100"/>
      <c r="N102" s="100"/>
      <c r="O102" s="100"/>
      <c r="P102" s="100"/>
      <c r="Q102" s="100"/>
      <c r="R102" s="100"/>
      <c r="S102" s="100"/>
      <c r="T102" s="100"/>
      <c r="U102" s="100"/>
      <c r="V102" s="100"/>
      <c r="W102" s="100"/>
      <c r="X102" s="100"/>
      <c r="Y102" s="385"/>
      <c r="Z102" s="100"/>
      <c r="AA102" s="100"/>
      <c r="AB102" s="100"/>
      <c r="AC102" s="100"/>
      <c r="AD102" s="100"/>
      <c r="AE102" s="100"/>
      <c r="AF102" s="100"/>
      <c r="AG102" s="100"/>
      <c r="AH102" s="100"/>
      <c r="AI102" s="100"/>
      <c r="AJ102" s="100"/>
      <c r="AK102" s="100"/>
      <c r="AL102" s="100"/>
      <c r="AM102" s="100"/>
      <c r="AN102" s="100"/>
      <c r="AO102" s="100"/>
      <c r="AP102" s="100"/>
      <c r="AQ102" s="100"/>
      <c r="AR102" s="100"/>
      <c r="AS102" s="101"/>
      <c r="AT102" s="101"/>
      <c r="AU102" s="101"/>
      <c r="AV102" s="101"/>
      <c r="AW102" s="101"/>
      <c r="AX102" s="101"/>
      <c r="AY102" s="101"/>
      <c r="AZ102" s="101"/>
      <c r="BA102" s="101"/>
      <c r="BB102" s="101"/>
      <c r="BC102" s="101"/>
      <c r="BD102" s="101"/>
      <c r="BE102" s="101"/>
      <c r="BF102" s="101"/>
      <c r="BG102" s="101"/>
      <c r="BH102" s="101"/>
      <c r="BI102" s="101"/>
      <c r="BJ102" s="101"/>
      <c r="BK102" s="383"/>
      <c r="BL102" s="101"/>
      <c r="BM102" s="101"/>
      <c r="BN102" s="101"/>
      <c r="BO102" s="101"/>
      <c r="BP102" s="101"/>
      <c r="BQ102" s="101"/>
      <c r="BR102" s="101"/>
      <c r="BS102" s="101"/>
      <c r="BT102" s="101"/>
      <c r="BU102" s="101"/>
      <c r="BV102" s="101"/>
      <c r="BW102" s="101"/>
      <c r="BX102" s="101"/>
      <c r="BY102" s="101"/>
      <c r="BZ102" s="101"/>
      <c r="CA102" s="101"/>
      <c r="CB102" s="101"/>
      <c r="CC102" s="101"/>
      <c r="CD102" s="101"/>
      <c r="CE102" s="2"/>
      <c r="CI102" s="350"/>
      <c r="CJ102" s="350"/>
    </row>
    <row r="103" spans="7:88" ht="51.75" customHeight="1" x14ac:dyDescent="0.15">
      <c r="G103" s="80"/>
      <c r="H103" s="100"/>
      <c r="I103" s="100"/>
      <c r="J103" s="100"/>
      <c r="K103" s="100"/>
      <c r="L103" s="100"/>
      <c r="M103" s="100"/>
      <c r="N103" s="100"/>
      <c r="O103" s="100"/>
      <c r="P103" s="100"/>
      <c r="Q103" s="100"/>
      <c r="R103" s="100"/>
      <c r="S103" s="100"/>
      <c r="T103" s="100"/>
      <c r="U103" s="100"/>
      <c r="V103" s="100"/>
      <c r="W103" s="100"/>
      <c r="X103" s="100"/>
      <c r="Y103" s="385"/>
      <c r="Z103" s="100"/>
      <c r="AA103" s="100"/>
      <c r="AB103" s="100"/>
      <c r="AC103" s="100"/>
      <c r="AD103" s="100"/>
      <c r="AE103" s="100"/>
      <c r="AF103" s="100"/>
      <c r="AG103" s="100"/>
      <c r="AH103" s="100"/>
      <c r="AI103" s="100"/>
      <c r="AJ103" s="100"/>
      <c r="AK103" s="100"/>
      <c r="AL103" s="100"/>
      <c r="AM103" s="100"/>
      <c r="AN103" s="100"/>
      <c r="AO103" s="100"/>
      <c r="AP103" s="100"/>
      <c r="AQ103" s="100"/>
      <c r="AR103" s="100"/>
      <c r="AS103" s="101"/>
      <c r="AT103" s="101"/>
      <c r="AU103" s="101"/>
      <c r="AV103" s="101"/>
      <c r="AW103" s="101"/>
      <c r="AX103" s="101"/>
      <c r="AY103" s="101"/>
      <c r="AZ103" s="101"/>
      <c r="BA103" s="101"/>
      <c r="BB103" s="101"/>
      <c r="BC103" s="101"/>
      <c r="BD103" s="101"/>
      <c r="BE103" s="101"/>
      <c r="BF103" s="101"/>
      <c r="BG103" s="101"/>
      <c r="BH103" s="101"/>
      <c r="BI103" s="101"/>
      <c r="BJ103" s="101"/>
      <c r="BK103" s="383"/>
      <c r="BL103" s="101"/>
      <c r="BM103" s="101"/>
      <c r="BN103" s="101"/>
      <c r="BO103" s="101"/>
      <c r="BP103" s="101"/>
      <c r="BQ103" s="101"/>
      <c r="BR103" s="101"/>
      <c r="BS103" s="101"/>
      <c r="BT103" s="101"/>
      <c r="BU103" s="101"/>
      <c r="BV103" s="101"/>
      <c r="BW103" s="101"/>
      <c r="BX103" s="101"/>
      <c r="BY103" s="101"/>
      <c r="BZ103" s="101"/>
      <c r="CA103" s="101"/>
      <c r="CB103" s="101"/>
      <c r="CC103" s="101"/>
      <c r="CD103" s="101"/>
      <c r="CI103" s="350"/>
      <c r="CJ103" s="350"/>
    </row>
    <row r="104" spans="7:88" ht="51.75" customHeight="1" x14ac:dyDescent="0.15">
      <c r="G104" s="80"/>
      <c r="H104" s="101"/>
      <c r="I104" s="101"/>
      <c r="J104" s="101"/>
      <c r="K104" s="101"/>
      <c r="L104" s="62"/>
      <c r="M104" s="62"/>
      <c r="N104" s="62"/>
      <c r="O104" s="62"/>
      <c r="P104" s="62"/>
      <c r="Q104" s="62"/>
      <c r="R104" s="62"/>
      <c r="S104" s="62"/>
      <c r="T104" s="62"/>
      <c r="U104" s="62"/>
      <c r="V104" s="350"/>
      <c r="W104" s="350"/>
      <c r="X104" s="350"/>
      <c r="Y104" s="374"/>
      <c r="Z104" s="350"/>
      <c r="AA104" s="350"/>
      <c r="AB104" s="350"/>
      <c r="AC104" s="350"/>
      <c r="AD104" s="350"/>
      <c r="AE104" s="350"/>
      <c r="AF104" s="350"/>
      <c r="AG104" s="350"/>
      <c r="AH104" s="350"/>
      <c r="AI104" s="350"/>
      <c r="AJ104" s="350"/>
      <c r="AK104" s="350"/>
      <c r="AL104" s="350"/>
      <c r="AM104" s="350"/>
      <c r="AN104" s="350"/>
      <c r="AO104" s="350"/>
      <c r="AP104" s="350"/>
      <c r="AQ104" s="350"/>
      <c r="AR104" s="350"/>
      <c r="AS104" s="101"/>
      <c r="AT104" s="101"/>
      <c r="AU104" s="101"/>
      <c r="AV104" s="101"/>
      <c r="AW104" s="101"/>
      <c r="AX104" s="101"/>
      <c r="AY104" s="101"/>
      <c r="AZ104" s="101"/>
      <c r="BA104" s="101"/>
      <c r="BB104" s="101"/>
      <c r="BC104" s="101"/>
      <c r="BD104" s="101"/>
      <c r="BE104" s="101"/>
      <c r="BF104" s="101"/>
      <c r="BG104" s="101"/>
      <c r="BH104" s="101"/>
      <c r="BI104" s="101"/>
      <c r="BJ104" s="101"/>
      <c r="BK104" s="383"/>
      <c r="BL104" s="101"/>
      <c r="BM104" s="101"/>
      <c r="BN104" s="101"/>
      <c r="BO104" s="101"/>
      <c r="BP104" s="101"/>
      <c r="BQ104" s="101"/>
      <c r="BR104" s="101"/>
      <c r="BS104" s="101"/>
      <c r="BT104" s="101"/>
      <c r="BU104" s="101"/>
      <c r="BV104" s="101"/>
      <c r="BW104" s="101"/>
      <c r="BX104" s="101"/>
      <c r="BY104" s="101"/>
      <c r="BZ104" s="101"/>
      <c r="CA104" s="101"/>
      <c r="CB104" s="101"/>
      <c r="CC104" s="101"/>
      <c r="CD104" s="101"/>
      <c r="CI104" s="350"/>
      <c r="CJ104" s="350"/>
    </row>
    <row r="105" spans="7:88" ht="51.75" customHeight="1" x14ac:dyDescent="0.15">
      <c r="G105" s="80"/>
      <c r="H105" s="101"/>
      <c r="I105" s="101"/>
      <c r="J105" s="101"/>
      <c r="K105" s="101"/>
      <c r="L105" s="62"/>
      <c r="M105" s="62"/>
      <c r="N105" s="62"/>
      <c r="O105" s="62"/>
      <c r="P105" s="62"/>
      <c r="Q105" s="62"/>
      <c r="R105" s="62"/>
      <c r="S105" s="62"/>
      <c r="T105" s="62"/>
      <c r="U105" s="62"/>
      <c r="V105" s="350"/>
      <c r="W105" s="350"/>
      <c r="X105" s="350"/>
      <c r="Y105" s="374"/>
      <c r="Z105" s="350"/>
      <c r="AA105" s="350"/>
      <c r="AB105" s="350"/>
      <c r="AC105" s="350"/>
      <c r="AD105" s="350"/>
      <c r="AE105" s="350"/>
      <c r="AF105" s="350"/>
      <c r="AG105" s="350"/>
      <c r="AH105" s="350"/>
      <c r="AI105" s="350"/>
      <c r="AJ105" s="350"/>
      <c r="AK105" s="350"/>
      <c r="AL105" s="350"/>
      <c r="AM105" s="101"/>
      <c r="AN105" s="350"/>
      <c r="AO105" s="350"/>
      <c r="AP105" s="350"/>
      <c r="AQ105" s="350"/>
      <c r="AR105" s="350"/>
      <c r="AS105" s="101"/>
      <c r="AT105" s="101"/>
      <c r="AU105" s="101"/>
      <c r="AV105" s="101"/>
      <c r="AW105" s="101"/>
      <c r="AX105" s="101"/>
      <c r="AY105" s="101"/>
      <c r="AZ105" s="101"/>
      <c r="BA105" s="101"/>
      <c r="BB105" s="101"/>
      <c r="BC105" s="101"/>
      <c r="BD105" s="101"/>
      <c r="BE105" s="101"/>
      <c r="BF105" s="101"/>
      <c r="BG105" s="101"/>
      <c r="BH105" s="101"/>
      <c r="BI105" s="101"/>
      <c r="BJ105" s="101"/>
      <c r="BK105" s="383"/>
      <c r="BL105" s="101"/>
      <c r="BM105" s="101"/>
      <c r="BN105" s="101"/>
      <c r="BO105" s="101"/>
      <c r="BP105" s="101"/>
      <c r="BQ105" s="101"/>
      <c r="BR105" s="101"/>
      <c r="BS105" s="101"/>
      <c r="BT105" s="101"/>
      <c r="BU105" s="101"/>
      <c r="BV105" s="101"/>
      <c r="BW105" s="101"/>
      <c r="BX105" s="101"/>
      <c r="BY105" s="101"/>
      <c r="BZ105" s="101"/>
      <c r="CA105" s="101"/>
      <c r="CB105" s="101"/>
      <c r="CC105" s="101"/>
      <c r="CD105" s="101"/>
      <c r="CI105" s="350"/>
      <c r="CJ105" s="350"/>
    </row>
    <row r="106" spans="7:88" ht="51.75" customHeight="1" x14ac:dyDescent="0.15">
      <c r="G106" s="80"/>
      <c r="H106" s="101"/>
      <c r="I106" s="101"/>
      <c r="J106" s="101"/>
      <c r="K106" s="101"/>
      <c r="L106" s="62"/>
      <c r="M106" s="62"/>
      <c r="N106" s="62"/>
      <c r="O106" s="62"/>
      <c r="P106" s="62"/>
      <c r="Q106" s="62"/>
      <c r="R106" s="62"/>
      <c r="S106" s="62"/>
      <c r="T106" s="62"/>
      <c r="U106" s="62"/>
      <c r="V106" s="350"/>
      <c r="W106" s="350"/>
      <c r="X106" s="350"/>
      <c r="Y106" s="374"/>
      <c r="Z106" s="350"/>
      <c r="AA106" s="350"/>
      <c r="AB106" s="350"/>
      <c r="AC106" s="350"/>
      <c r="AD106" s="350"/>
      <c r="AE106" s="350"/>
      <c r="AF106" s="350"/>
      <c r="AG106" s="350"/>
      <c r="AH106" s="350"/>
      <c r="AI106" s="350"/>
      <c r="AJ106" s="350"/>
      <c r="AK106" s="350"/>
      <c r="AL106" s="350"/>
      <c r="AM106" s="101"/>
      <c r="AS106" s="101"/>
      <c r="AT106" s="101"/>
      <c r="AU106" s="101"/>
      <c r="AV106" s="101"/>
      <c r="AW106" s="101"/>
      <c r="AX106" s="101"/>
      <c r="AY106" s="101"/>
      <c r="AZ106" s="101"/>
      <c r="BA106" s="101"/>
      <c r="BB106" s="101"/>
      <c r="BC106" s="101"/>
      <c r="BD106" s="101"/>
      <c r="BE106" s="101"/>
      <c r="BF106" s="101"/>
      <c r="BG106" s="101"/>
      <c r="BH106" s="101"/>
      <c r="BI106" s="101"/>
      <c r="BJ106" s="101"/>
      <c r="BK106" s="383"/>
      <c r="BL106" s="101"/>
      <c r="BM106" s="101"/>
      <c r="BN106" s="101"/>
      <c r="BO106" s="101"/>
      <c r="BP106" s="101"/>
      <c r="BQ106" s="101"/>
      <c r="BR106" s="101"/>
      <c r="BS106" s="101"/>
      <c r="BT106" s="101"/>
      <c r="BU106" s="101"/>
      <c r="BV106" s="101"/>
      <c r="BW106" s="101"/>
      <c r="BX106" s="101"/>
      <c r="BY106" s="101"/>
      <c r="BZ106" s="101"/>
      <c r="CA106" s="101"/>
      <c r="CB106" s="101"/>
      <c r="CC106" s="101"/>
      <c r="CD106" s="101"/>
    </row>
    <row r="107" spans="7:88" ht="51.75" customHeight="1" x14ac:dyDescent="0.15">
      <c r="G107" s="80"/>
      <c r="H107" s="101"/>
      <c r="I107" s="101"/>
      <c r="J107" s="101"/>
      <c r="K107" s="101"/>
      <c r="L107" s="62"/>
      <c r="M107" s="62"/>
      <c r="N107" s="62"/>
      <c r="O107" s="62"/>
      <c r="P107" s="62"/>
      <c r="Q107" s="62"/>
      <c r="R107" s="62"/>
      <c r="S107" s="62"/>
      <c r="T107" s="62"/>
      <c r="U107" s="62"/>
      <c r="V107" s="350"/>
      <c r="W107" s="350"/>
      <c r="X107" s="350"/>
      <c r="Y107" s="374"/>
      <c r="Z107" s="350"/>
      <c r="AA107" s="350"/>
      <c r="AB107" s="350"/>
      <c r="AC107" s="350"/>
      <c r="AD107" s="350"/>
      <c r="AE107" s="350"/>
      <c r="AF107" s="350"/>
      <c r="AG107" s="350"/>
      <c r="AH107" s="350"/>
      <c r="AI107" s="350"/>
      <c r="AJ107" s="350"/>
      <c r="AK107" s="350"/>
      <c r="AL107" s="350"/>
      <c r="AM107" s="350"/>
      <c r="AS107" s="101"/>
      <c r="AT107" s="101"/>
      <c r="AU107" s="101"/>
      <c r="AV107" s="101"/>
      <c r="AW107" s="101"/>
      <c r="AX107" s="101"/>
      <c r="AY107" s="101"/>
      <c r="AZ107" s="101"/>
      <c r="BA107" s="101"/>
      <c r="BB107" s="101"/>
      <c r="BC107" s="101"/>
      <c r="BD107" s="101"/>
      <c r="BE107" s="101"/>
      <c r="BF107" s="101"/>
      <c r="BG107" s="101"/>
      <c r="BH107" s="101"/>
      <c r="BI107" s="101"/>
      <c r="BJ107" s="101"/>
      <c r="BK107" s="383"/>
      <c r="BL107" s="101"/>
      <c r="BM107" s="101"/>
      <c r="BN107" s="101"/>
      <c r="BO107" s="101"/>
      <c r="BP107" s="101"/>
      <c r="BQ107" s="101"/>
      <c r="BR107" s="101"/>
      <c r="BS107" s="101"/>
      <c r="BT107" s="101"/>
      <c r="BU107" s="101"/>
      <c r="BV107" s="101"/>
      <c r="BW107" s="101"/>
      <c r="BX107" s="101"/>
      <c r="BY107" s="101"/>
      <c r="BZ107" s="101"/>
      <c r="CA107" s="101"/>
      <c r="CB107" s="101"/>
      <c r="CC107" s="101"/>
      <c r="CD107" s="101"/>
    </row>
    <row r="108" spans="7:88" ht="51.75" customHeight="1" x14ac:dyDescent="0.15">
      <c r="G108" s="80"/>
      <c r="H108" s="101"/>
      <c r="I108" s="101"/>
      <c r="J108" s="101"/>
      <c r="K108" s="101"/>
      <c r="L108" s="62"/>
      <c r="M108" s="62"/>
      <c r="N108" s="62"/>
      <c r="O108" s="62"/>
      <c r="P108" s="62"/>
      <c r="Q108" s="62"/>
      <c r="R108" s="62"/>
      <c r="S108" s="62"/>
      <c r="T108" s="62"/>
      <c r="U108" s="62"/>
      <c r="V108" s="350"/>
      <c r="W108" s="350"/>
      <c r="X108" s="350"/>
      <c r="Y108" s="374"/>
      <c r="Z108" s="350"/>
      <c r="AA108" s="350"/>
      <c r="AB108" s="350"/>
      <c r="AC108" s="350"/>
      <c r="AD108" s="350"/>
      <c r="AE108" s="350"/>
      <c r="AF108" s="350"/>
      <c r="AG108" s="350"/>
      <c r="AH108" s="350"/>
      <c r="AI108" s="350"/>
      <c r="AJ108" s="350"/>
      <c r="AK108" s="350"/>
      <c r="AL108" s="350"/>
      <c r="AM108" s="350"/>
      <c r="AS108" s="101"/>
      <c r="AT108" s="101"/>
      <c r="AU108" s="101"/>
      <c r="AV108" s="101"/>
      <c r="AW108" s="101"/>
      <c r="AX108" s="101"/>
      <c r="AY108" s="101"/>
      <c r="AZ108" s="101"/>
      <c r="BA108" s="101"/>
      <c r="BB108" s="101"/>
      <c r="BC108" s="101"/>
      <c r="BD108" s="101"/>
      <c r="BE108" s="101"/>
      <c r="BF108" s="101"/>
      <c r="BG108" s="101"/>
      <c r="BH108" s="101"/>
      <c r="BI108" s="101"/>
      <c r="BJ108" s="101"/>
      <c r="BK108" s="383"/>
      <c r="BL108" s="101"/>
      <c r="BM108" s="101"/>
      <c r="BN108" s="101"/>
      <c r="BO108" s="101"/>
      <c r="BP108" s="101"/>
      <c r="BQ108" s="101"/>
      <c r="BR108" s="101"/>
      <c r="BS108" s="101"/>
      <c r="BT108" s="101"/>
      <c r="BU108" s="101"/>
      <c r="BV108" s="101"/>
      <c r="BW108" s="101"/>
      <c r="BX108" s="101"/>
      <c r="BY108" s="101"/>
      <c r="BZ108" s="101"/>
      <c r="CA108" s="101"/>
      <c r="CB108" s="101"/>
      <c r="CC108" s="101"/>
      <c r="CD108" s="101"/>
    </row>
    <row r="109" spans="7:88" ht="51.75" customHeight="1" x14ac:dyDescent="0.15">
      <c r="G109" s="80"/>
      <c r="H109" s="101"/>
      <c r="I109" s="101"/>
      <c r="J109" s="101"/>
      <c r="K109" s="101"/>
      <c r="L109" s="62"/>
      <c r="M109" s="62"/>
      <c r="N109" s="62"/>
      <c r="O109" s="62"/>
      <c r="P109" s="62"/>
      <c r="Q109" s="62"/>
      <c r="R109" s="62"/>
      <c r="S109" s="62"/>
      <c r="T109" s="62"/>
      <c r="U109" s="62"/>
      <c r="V109" s="350"/>
      <c r="W109" s="350"/>
      <c r="X109" s="350"/>
      <c r="Y109" s="374"/>
      <c r="Z109" s="350"/>
      <c r="AA109" s="350"/>
      <c r="AB109" s="350"/>
      <c r="AC109" s="350"/>
      <c r="AD109" s="350"/>
      <c r="AE109" s="350"/>
      <c r="AF109" s="350"/>
      <c r="AG109" s="350"/>
      <c r="AH109" s="350"/>
      <c r="AI109" s="350"/>
      <c r="AJ109" s="350"/>
      <c r="AK109" s="350"/>
      <c r="AL109" s="350"/>
      <c r="AM109" s="350"/>
      <c r="AS109" s="101"/>
      <c r="AT109" s="101"/>
      <c r="AU109" s="101"/>
      <c r="AV109" s="101"/>
      <c r="AW109" s="101"/>
      <c r="AX109" s="101"/>
      <c r="AY109" s="101"/>
      <c r="AZ109" s="101"/>
      <c r="BA109" s="101"/>
      <c r="BB109" s="101"/>
      <c r="BC109" s="101"/>
      <c r="BD109" s="101"/>
      <c r="BE109" s="101"/>
      <c r="BF109" s="101"/>
      <c r="BG109" s="101"/>
      <c r="BH109" s="101"/>
      <c r="BI109" s="101"/>
      <c r="BJ109" s="101"/>
      <c r="BK109" s="383"/>
      <c r="BL109" s="101"/>
      <c r="BM109" s="101"/>
      <c r="BN109" s="101"/>
      <c r="BO109" s="101"/>
      <c r="BP109" s="101"/>
      <c r="BQ109" s="101"/>
      <c r="BR109" s="101"/>
      <c r="BS109" s="101"/>
      <c r="BT109" s="101"/>
      <c r="BU109" s="101"/>
      <c r="BV109" s="101"/>
      <c r="BW109" s="101"/>
      <c r="BX109" s="101"/>
      <c r="BY109" s="101"/>
      <c r="BZ109" s="101"/>
      <c r="CA109" s="101"/>
      <c r="CB109" s="101"/>
      <c r="CC109" s="101"/>
      <c r="CD109" s="101"/>
    </row>
    <row r="110" spans="7:88" ht="51.75" customHeight="1" x14ac:dyDescent="0.15">
      <c r="G110" s="80"/>
      <c r="H110" s="101"/>
      <c r="I110" s="101"/>
      <c r="J110" s="101"/>
      <c r="K110" s="101"/>
      <c r="L110" s="62"/>
      <c r="M110" s="62"/>
      <c r="N110" s="62"/>
      <c r="O110" s="62"/>
      <c r="P110" s="62"/>
      <c r="Q110" s="62"/>
      <c r="R110" s="62"/>
      <c r="S110" s="62"/>
      <c r="T110" s="62"/>
      <c r="U110" s="62"/>
      <c r="V110" s="350"/>
      <c r="W110" s="350"/>
      <c r="X110" s="350"/>
      <c r="Y110" s="374"/>
      <c r="Z110" s="350"/>
      <c r="AA110" s="350"/>
      <c r="AB110" s="350"/>
      <c r="AC110" s="350"/>
      <c r="AD110" s="350"/>
      <c r="AE110" s="350"/>
      <c r="AF110" s="350"/>
      <c r="AG110" s="350"/>
      <c r="AH110" s="350"/>
      <c r="AI110" s="350"/>
      <c r="AJ110" s="350"/>
      <c r="AK110" s="350"/>
      <c r="AL110" s="350"/>
      <c r="AM110" s="350"/>
      <c r="AS110" s="101"/>
      <c r="AT110" s="101"/>
      <c r="AU110" s="101"/>
      <c r="AV110" s="101"/>
      <c r="AW110" s="101"/>
      <c r="AX110" s="101"/>
      <c r="AY110" s="101"/>
      <c r="AZ110" s="101"/>
      <c r="BA110" s="101"/>
      <c r="BB110" s="101"/>
      <c r="BC110" s="101"/>
      <c r="BD110" s="101"/>
      <c r="BE110" s="101"/>
      <c r="BF110" s="101"/>
      <c r="BG110" s="101"/>
      <c r="BH110" s="101"/>
      <c r="BI110" s="101"/>
      <c r="BJ110" s="101"/>
      <c r="BK110" s="383"/>
      <c r="BL110" s="101"/>
      <c r="BM110" s="101"/>
      <c r="BN110" s="101"/>
      <c r="BO110" s="101"/>
      <c r="BP110" s="101"/>
      <c r="BQ110" s="101"/>
      <c r="BR110" s="101"/>
      <c r="BS110" s="101"/>
      <c r="BT110" s="101"/>
      <c r="BU110" s="101"/>
      <c r="BV110" s="101"/>
      <c r="BW110" s="101"/>
      <c r="BX110" s="101"/>
      <c r="BY110" s="101"/>
      <c r="BZ110" s="101"/>
      <c r="CA110" s="101"/>
      <c r="CB110" s="101"/>
      <c r="CC110" s="101"/>
      <c r="CD110" s="101"/>
    </row>
    <row r="111" spans="7:88" ht="51.75" customHeight="1" x14ac:dyDescent="0.15">
      <c r="G111" s="80"/>
      <c r="H111" s="101"/>
      <c r="I111" s="101"/>
      <c r="J111" s="101"/>
      <c r="K111" s="101"/>
      <c r="L111" s="62"/>
      <c r="M111" s="62"/>
      <c r="N111" s="62"/>
      <c r="O111" s="62"/>
      <c r="P111" s="62"/>
      <c r="Q111" s="62"/>
      <c r="R111" s="62"/>
      <c r="S111" s="62"/>
      <c r="T111" s="62"/>
      <c r="U111" s="62"/>
      <c r="V111" s="350"/>
      <c r="W111" s="350"/>
      <c r="X111" s="350"/>
      <c r="Y111" s="374"/>
      <c r="Z111" s="350"/>
      <c r="AA111" s="350"/>
      <c r="AB111" s="350"/>
      <c r="AC111" s="350"/>
      <c r="AD111" s="350"/>
      <c r="AE111" s="350"/>
      <c r="AF111" s="350"/>
      <c r="AG111" s="350"/>
      <c r="AH111" s="350"/>
      <c r="AI111" s="350"/>
      <c r="AJ111" s="350"/>
      <c r="AK111" s="350"/>
      <c r="AL111" s="350"/>
      <c r="AM111" s="350"/>
      <c r="AS111" s="101"/>
      <c r="AT111" s="101"/>
      <c r="AU111" s="101"/>
      <c r="AV111" s="101"/>
      <c r="AW111" s="101"/>
      <c r="AX111" s="101"/>
      <c r="AY111" s="101"/>
      <c r="AZ111" s="101"/>
      <c r="BA111" s="101"/>
      <c r="BB111" s="101"/>
      <c r="BC111" s="101"/>
      <c r="BD111" s="101"/>
      <c r="BE111" s="101"/>
      <c r="BF111" s="101"/>
      <c r="BG111" s="101"/>
      <c r="BH111" s="101"/>
      <c r="BI111" s="101"/>
      <c r="BJ111" s="101"/>
      <c r="BK111" s="383"/>
      <c r="BL111" s="101"/>
      <c r="BM111" s="101"/>
      <c r="BN111" s="101"/>
      <c r="BO111" s="101"/>
      <c r="BP111" s="101"/>
      <c r="BQ111" s="101"/>
      <c r="BR111" s="101"/>
      <c r="BS111" s="101"/>
      <c r="BT111" s="101"/>
      <c r="BU111" s="101"/>
      <c r="BV111" s="101"/>
      <c r="BW111" s="101"/>
      <c r="BX111" s="101"/>
      <c r="BY111" s="101"/>
      <c r="BZ111" s="101"/>
      <c r="CA111" s="101"/>
      <c r="CB111" s="101"/>
      <c r="CC111" s="101"/>
      <c r="CD111" s="101"/>
    </row>
    <row r="112" spans="7:88" ht="51.75" customHeight="1" x14ac:dyDescent="0.15">
      <c r="G112" s="80"/>
      <c r="H112" s="101"/>
      <c r="I112" s="101"/>
      <c r="J112" s="101"/>
      <c r="K112" s="101"/>
      <c r="L112" s="62"/>
      <c r="M112" s="62"/>
      <c r="N112" s="62"/>
      <c r="O112" s="62"/>
      <c r="P112" s="62"/>
      <c r="Q112" s="62"/>
      <c r="R112" s="62"/>
      <c r="S112" s="62"/>
      <c r="T112" s="62"/>
      <c r="U112" s="62"/>
      <c r="V112" s="350"/>
      <c r="W112" s="350"/>
      <c r="X112" s="350"/>
      <c r="Y112" s="374"/>
      <c r="Z112" s="350"/>
      <c r="AA112" s="350"/>
      <c r="AB112" s="350"/>
      <c r="AC112" s="350"/>
      <c r="AD112" s="350"/>
      <c r="AE112" s="350"/>
      <c r="AF112" s="350"/>
      <c r="AG112" s="350"/>
      <c r="AH112" s="350"/>
      <c r="AI112" s="350"/>
      <c r="AJ112" s="350"/>
      <c r="AK112" s="350"/>
      <c r="AL112" s="350"/>
      <c r="AM112" s="350"/>
      <c r="AS112" s="101"/>
      <c r="AT112" s="101"/>
      <c r="AU112" s="101"/>
      <c r="AV112" s="101"/>
      <c r="AW112" s="101"/>
      <c r="AX112" s="101"/>
      <c r="AY112" s="101"/>
      <c r="AZ112" s="101"/>
      <c r="BA112" s="101"/>
      <c r="BB112" s="101"/>
      <c r="BC112" s="101"/>
      <c r="BD112" s="101"/>
      <c r="BE112" s="101"/>
      <c r="BF112" s="101"/>
      <c r="BG112" s="101"/>
      <c r="BH112" s="101"/>
      <c r="BI112" s="101"/>
      <c r="BJ112" s="101"/>
      <c r="BK112" s="383"/>
      <c r="BL112" s="101"/>
      <c r="BM112" s="101"/>
      <c r="BN112" s="101"/>
      <c r="BO112" s="101"/>
      <c r="BP112" s="101"/>
      <c r="BQ112" s="101"/>
      <c r="BR112" s="101"/>
      <c r="BS112" s="101"/>
      <c r="BT112" s="101"/>
      <c r="BU112" s="101"/>
      <c r="BV112" s="101"/>
      <c r="BW112" s="101"/>
      <c r="BX112" s="101"/>
      <c r="BY112" s="101"/>
      <c r="BZ112" s="101"/>
      <c r="CA112" s="101"/>
      <c r="CB112" s="101"/>
      <c r="CC112" s="101"/>
      <c r="CD112" s="101"/>
    </row>
    <row r="113" spans="7:84" ht="51.75" customHeight="1" x14ac:dyDescent="0.15">
      <c r="G113" s="80"/>
      <c r="H113" s="101"/>
      <c r="I113" s="101"/>
      <c r="J113" s="101"/>
      <c r="K113" s="101"/>
      <c r="L113" s="62"/>
      <c r="M113" s="62"/>
      <c r="N113" s="62"/>
      <c r="O113" s="62"/>
      <c r="P113" s="62"/>
      <c r="Q113" s="62"/>
      <c r="R113" s="62"/>
      <c r="S113" s="62"/>
      <c r="T113" s="62"/>
      <c r="U113" s="62"/>
      <c r="V113" s="350"/>
      <c r="W113" s="350"/>
      <c r="X113" s="350"/>
      <c r="Y113" s="374"/>
      <c r="Z113" s="350"/>
      <c r="AA113" s="350"/>
      <c r="AB113" s="350"/>
      <c r="AC113" s="350"/>
      <c r="AD113" s="350"/>
      <c r="AE113" s="350"/>
      <c r="AF113" s="350"/>
      <c r="AG113" s="350"/>
      <c r="AH113" s="350"/>
      <c r="AI113" s="350"/>
      <c r="AJ113" s="350"/>
      <c r="AK113" s="350"/>
      <c r="AL113" s="350"/>
      <c r="AM113" s="350"/>
      <c r="AS113" s="101"/>
      <c r="AT113" s="101"/>
      <c r="AU113" s="101"/>
      <c r="AV113" s="101"/>
      <c r="AW113" s="101"/>
      <c r="AX113" s="101"/>
      <c r="AY113" s="101"/>
      <c r="AZ113" s="101"/>
      <c r="BA113" s="101"/>
      <c r="BB113" s="101"/>
      <c r="BC113" s="101"/>
      <c r="BD113" s="101"/>
      <c r="BE113" s="101"/>
      <c r="BF113" s="101"/>
      <c r="BG113" s="101"/>
      <c r="BH113" s="101"/>
      <c r="BI113" s="101"/>
      <c r="BJ113" s="101"/>
      <c r="BK113" s="383"/>
      <c r="BL113" s="101"/>
      <c r="BM113" s="101"/>
      <c r="BN113" s="101"/>
      <c r="BO113" s="101"/>
      <c r="BP113" s="101"/>
      <c r="BQ113" s="101"/>
      <c r="BR113" s="101"/>
      <c r="BS113" s="101"/>
      <c r="BT113" s="101"/>
      <c r="BU113" s="101"/>
      <c r="BV113" s="101"/>
      <c r="BW113" s="101"/>
      <c r="BX113" s="101"/>
      <c r="BY113" s="101"/>
      <c r="BZ113" s="101"/>
      <c r="CA113" s="101"/>
      <c r="CB113" s="101"/>
      <c r="CC113" s="101"/>
      <c r="CD113" s="101"/>
    </row>
    <row r="114" spans="7:84" ht="51.75" customHeight="1" x14ac:dyDescent="0.15">
      <c r="G114" s="80"/>
      <c r="H114" s="101"/>
      <c r="I114" s="101"/>
      <c r="J114" s="101"/>
      <c r="K114" s="101"/>
      <c r="L114" s="62"/>
      <c r="M114" s="62"/>
      <c r="N114" s="62"/>
      <c r="O114" s="62"/>
      <c r="P114" s="62"/>
      <c r="Q114" s="62"/>
      <c r="R114" s="62"/>
      <c r="S114" s="62"/>
      <c r="T114" s="62"/>
      <c r="U114" s="62"/>
      <c r="V114" s="350"/>
      <c r="W114" s="350"/>
      <c r="X114" s="350"/>
      <c r="Y114" s="374"/>
      <c r="Z114" s="350"/>
      <c r="AA114" s="350"/>
      <c r="AB114" s="350"/>
      <c r="AC114" s="350"/>
      <c r="AD114" s="350"/>
      <c r="AE114" s="350"/>
      <c r="AF114" s="350"/>
      <c r="AG114" s="350"/>
      <c r="AH114" s="350"/>
      <c r="AI114" s="350"/>
      <c r="AJ114" s="350"/>
      <c r="AK114" s="350"/>
      <c r="AL114" s="350"/>
      <c r="AM114" s="350"/>
      <c r="AS114" s="101"/>
      <c r="AT114" s="101"/>
      <c r="AU114" s="101"/>
      <c r="AV114" s="101"/>
      <c r="AW114" s="101"/>
      <c r="AX114" s="101"/>
      <c r="AY114" s="101"/>
      <c r="AZ114" s="101"/>
      <c r="BA114" s="101"/>
      <c r="BB114" s="101"/>
      <c r="BC114" s="101"/>
      <c r="BD114" s="101"/>
      <c r="BE114" s="101"/>
      <c r="BF114" s="101"/>
      <c r="BG114" s="101"/>
      <c r="BH114" s="101"/>
      <c r="BI114" s="101"/>
      <c r="BJ114" s="101"/>
      <c r="BK114" s="383"/>
      <c r="BL114" s="101"/>
      <c r="BM114" s="101"/>
      <c r="BN114" s="101"/>
      <c r="BO114" s="101"/>
      <c r="BP114" s="101"/>
      <c r="BQ114" s="101"/>
      <c r="BR114" s="101"/>
      <c r="BS114" s="101"/>
      <c r="BT114" s="101"/>
      <c r="BU114" s="101"/>
      <c r="BV114" s="101"/>
      <c r="BW114" s="101"/>
      <c r="BX114" s="101"/>
      <c r="BY114" s="101"/>
      <c r="BZ114" s="101"/>
      <c r="CA114" s="101"/>
      <c r="CB114" s="101"/>
      <c r="CC114" s="101"/>
      <c r="CD114" s="101"/>
    </row>
    <row r="115" spans="7:84" ht="51.75" customHeight="1" x14ac:dyDescent="0.15">
      <c r="G115" s="80"/>
      <c r="H115" s="101"/>
      <c r="I115" s="101"/>
      <c r="J115" s="101"/>
      <c r="K115" s="101"/>
      <c r="L115" s="62"/>
      <c r="M115" s="62"/>
      <c r="N115" s="62"/>
      <c r="O115" s="62"/>
      <c r="P115" s="62"/>
      <c r="Q115" s="62"/>
      <c r="R115" s="62"/>
      <c r="S115" s="62"/>
      <c r="T115" s="62"/>
      <c r="U115" s="62"/>
      <c r="V115" s="350"/>
      <c r="W115" s="350"/>
      <c r="X115" s="350"/>
      <c r="Y115" s="374"/>
      <c r="Z115" s="350"/>
      <c r="AA115" s="350"/>
      <c r="AB115" s="350"/>
      <c r="AC115" s="350"/>
      <c r="AD115" s="350"/>
      <c r="AE115" s="350"/>
      <c r="AF115" s="350"/>
      <c r="AG115" s="350"/>
      <c r="AH115" s="350"/>
      <c r="AI115" s="350"/>
      <c r="AJ115" s="350"/>
      <c r="AK115" s="350"/>
      <c r="AL115" s="350"/>
      <c r="AM115" s="350"/>
      <c r="AS115" s="101"/>
      <c r="AT115" s="101"/>
      <c r="AU115" s="101"/>
      <c r="AV115" s="101"/>
      <c r="AW115" s="101"/>
      <c r="AX115" s="101"/>
      <c r="AY115" s="101"/>
      <c r="AZ115" s="101"/>
      <c r="BA115" s="101"/>
      <c r="BB115" s="101"/>
      <c r="BC115" s="101"/>
      <c r="BD115" s="101"/>
      <c r="BE115" s="101"/>
      <c r="BF115" s="101"/>
      <c r="BG115" s="101"/>
      <c r="BH115" s="101"/>
      <c r="BI115" s="101"/>
      <c r="BJ115" s="101"/>
      <c r="BK115" s="383"/>
      <c r="BL115" s="101"/>
      <c r="BM115" s="101"/>
      <c r="BN115" s="101"/>
      <c r="BO115" s="101"/>
      <c r="BP115" s="101"/>
      <c r="BQ115" s="101"/>
      <c r="BR115" s="101"/>
      <c r="BS115" s="101"/>
      <c r="BT115" s="101"/>
      <c r="BU115" s="101"/>
      <c r="BV115" s="101"/>
      <c r="BW115" s="101"/>
      <c r="BX115" s="101"/>
      <c r="BY115" s="101"/>
      <c r="BZ115" s="101"/>
      <c r="CA115" s="101"/>
      <c r="CB115" s="101"/>
      <c r="CC115" s="101"/>
      <c r="CD115" s="101"/>
    </row>
    <row r="116" spans="7:84" ht="51.75" customHeight="1" x14ac:dyDescent="0.15">
      <c r="G116" s="80"/>
      <c r="H116" s="62"/>
      <c r="I116" s="62"/>
      <c r="J116" s="62"/>
      <c r="K116" s="62"/>
      <c r="L116" s="62"/>
      <c r="M116" s="62"/>
      <c r="N116" s="62"/>
      <c r="O116" s="62"/>
      <c r="P116" s="62"/>
      <c r="Q116" s="62"/>
      <c r="R116" s="62"/>
      <c r="S116" s="62"/>
      <c r="T116" s="62"/>
      <c r="U116" s="62"/>
      <c r="V116" s="350"/>
      <c r="W116" s="350"/>
      <c r="X116" s="350"/>
      <c r="Y116" s="374"/>
      <c r="Z116" s="350"/>
      <c r="AA116" s="350"/>
      <c r="AB116" s="350"/>
      <c r="AC116" s="350"/>
      <c r="AD116" s="350"/>
      <c r="AE116" s="350"/>
      <c r="AF116" s="350"/>
      <c r="AG116" s="350"/>
      <c r="AH116" s="350"/>
      <c r="AI116" s="350"/>
      <c r="AJ116" s="350"/>
      <c r="AK116" s="350"/>
      <c r="AL116" s="350"/>
      <c r="AM116" s="350"/>
      <c r="AS116" s="101"/>
      <c r="AT116" s="101"/>
      <c r="AU116" s="101"/>
      <c r="AV116" s="101"/>
      <c r="AW116" s="101"/>
      <c r="AX116" s="101"/>
      <c r="AY116" s="101"/>
      <c r="AZ116" s="101"/>
      <c r="BA116" s="101"/>
      <c r="BB116" s="101"/>
      <c r="BC116" s="101"/>
      <c r="BD116" s="101"/>
      <c r="BE116" s="101"/>
      <c r="BF116" s="101"/>
      <c r="BG116" s="101"/>
      <c r="BH116" s="101"/>
      <c r="BI116" s="101"/>
      <c r="BJ116" s="101"/>
      <c r="BK116" s="383"/>
      <c r="BL116" s="101"/>
      <c r="BM116" s="101"/>
      <c r="BN116" s="101"/>
      <c r="BO116" s="101"/>
      <c r="BP116" s="101"/>
      <c r="BQ116" s="101"/>
      <c r="BR116" s="101"/>
      <c r="BS116" s="101"/>
      <c r="BT116" s="101"/>
      <c r="BU116" s="101"/>
      <c r="BV116" s="101"/>
      <c r="BW116" s="101"/>
      <c r="BX116" s="101"/>
      <c r="BY116" s="101"/>
      <c r="BZ116" s="101"/>
      <c r="CA116" s="101"/>
      <c r="CB116" s="101"/>
      <c r="CC116" s="101"/>
      <c r="CD116" s="101"/>
    </row>
    <row r="117" spans="7:84" ht="51.75" customHeight="1" x14ac:dyDescent="0.15">
      <c r="G117" s="80"/>
      <c r="H117" s="101"/>
      <c r="I117" s="101"/>
      <c r="J117" s="101"/>
      <c r="K117" s="101"/>
      <c r="L117" s="62"/>
      <c r="M117" s="62"/>
      <c r="N117" s="62"/>
      <c r="O117" s="62"/>
      <c r="P117" s="62"/>
      <c r="Q117" s="62"/>
      <c r="R117" s="62"/>
      <c r="S117" s="62"/>
      <c r="T117" s="62"/>
      <c r="U117" s="62"/>
      <c r="V117" s="350"/>
      <c r="W117" s="350"/>
      <c r="X117" s="350"/>
      <c r="Y117" s="374"/>
      <c r="Z117" s="350"/>
      <c r="AA117" s="350"/>
      <c r="AB117" s="350"/>
      <c r="AC117" s="350"/>
      <c r="AD117" s="350"/>
      <c r="AE117" s="350"/>
      <c r="AF117" s="350"/>
      <c r="AG117" s="350"/>
      <c r="AH117" s="350"/>
      <c r="AI117" s="350"/>
      <c r="AJ117" s="350"/>
      <c r="AK117" s="350"/>
      <c r="AL117" s="350"/>
      <c r="AM117" s="350"/>
      <c r="AN117" s="350"/>
      <c r="AO117" s="350"/>
      <c r="AP117" s="350"/>
      <c r="AQ117" s="350"/>
      <c r="AR117" s="350"/>
      <c r="AS117" s="101"/>
      <c r="AT117" s="101"/>
      <c r="AU117" s="101"/>
      <c r="AV117" s="101"/>
      <c r="AW117" s="101"/>
      <c r="AX117" s="101"/>
      <c r="AY117" s="101"/>
      <c r="AZ117" s="101"/>
      <c r="BA117" s="101"/>
      <c r="BB117" s="101"/>
      <c r="BC117" s="101"/>
      <c r="BD117" s="101"/>
      <c r="BE117" s="101"/>
      <c r="BF117" s="101"/>
      <c r="BG117" s="101"/>
      <c r="BH117" s="101"/>
      <c r="BI117" s="101"/>
      <c r="BJ117" s="101"/>
      <c r="BK117" s="383"/>
      <c r="BL117" s="101"/>
      <c r="BM117" s="101"/>
      <c r="BN117" s="101"/>
      <c r="BO117" s="101"/>
      <c r="BP117" s="101"/>
      <c r="BQ117" s="101"/>
      <c r="BR117" s="101"/>
      <c r="BS117" s="101"/>
      <c r="BT117" s="101"/>
      <c r="BU117" s="101"/>
      <c r="BV117" s="101"/>
      <c r="BW117" s="101"/>
      <c r="BX117" s="101"/>
      <c r="BY117" s="101"/>
      <c r="BZ117" s="101"/>
      <c r="CA117" s="101"/>
      <c r="CB117" s="101"/>
      <c r="CC117" s="101"/>
      <c r="CD117" s="101"/>
    </row>
    <row r="118" spans="7:84" ht="51.75" customHeight="1" x14ac:dyDescent="0.15">
      <c r="G118" s="80"/>
      <c r="H118" s="101"/>
      <c r="I118" s="101"/>
      <c r="J118" s="101"/>
      <c r="K118" s="101"/>
      <c r="L118" s="101"/>
      <c r="M118" s="101"/>
      <c r="N118" s="101"/>
      <c r="O118" s="101"/>
      <c r="P118" s="101"/>
      <c r="Q118" s="101"/>
      <c r="R118" s="101"/>
      <c r="S118" s="887" t="s">
        <v>72</v>
      </c>
      <c r="T118" s="887"/>
      <c r="U118" s="887"/>
      <c r="V118" s="887"/>
      <c r="W118" s="887"/>
      <c r="X118" s="887"/>
      <c r="Y118" s="383"/>
      <c r="Z118" s="887" t="s">
        <v>76</v>
      </c>
      <c r="AA118" s="887"/>
      <c r="AB118" s="887"/>
      <c r="AC118" s="887"/>
      <c r="AD118" s="887"/>
      <c r="AE118" s="887"/>
      <c r="AF118" s="887"/>
      <c r="AG118" s="887"/>
      <c r="AH118" s="101"/>
      <c r="AI118" s="888" t="s">
        <v>211</v>
      </c>
      <c r="AJ118" s="888"/>
      <c r="AK118" s="888"/>
      <c r="AL118" s="888"/>
      <c r="AM118" s="888"/>
      <c r="AN118" s="888"/>
      <c r="AO118" s="888"/>
      <c r="AP118" s="888"/>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383"/>
      <c r="BL118" s="101"/>
      <c r="BM118" s="101"/>
      <c r="BN118" s="101"/>
      <c r="BO118" s="101"/>
      <c r="BP118" s="101"/>
      <c r="BQ118" s="101"/>
      <c r="BR118" s="101"/>
      <c r="BS118" s="101"/>
      <c r="BT118" s="101"/>
      <c r="BU118" s="101"/>
      <c r="BV118" s="101"/>
      <c r="BW118" s="101"/>
      <c r="BX118" s="101"/>
      <c r="BY118" s="101"/>
      <c r="BZ118" s="101"/>
      <c r="CA118" s="101"/>
      <c r="CB118" s="101"/>
      <c r="CC118" s="101"/>
      <c r="CD118" s="101"/>
    </row>
    <row r="119" spans="7:84" ht="51.75" customHeight="1" thickBot="1" x14ac:dyDescent="0.2">
      <c r="G119" s="80"/>
      <c r="H119" s="101"/>
      <c r="I119" s="101"/>
      <c r="J119" s="101"/>
      <c r="K119" s="101"/>
      <c r="L119" s="101"/>
      <c r="M119" s="101"/>
      <c r="N119" s="101"/>
      <c r="O119" s="101"/>
      <c r="P119" s="101"/>
      <c r="Q119" s="101"/>
      <c r="R119" s="101"/>
      <c r="S119" s="101"/>
      <c r="T119" s="101"/>
      <c r="U119" s="101"/>
      <c r="V119" s="101"/>
      <c r="W119" s="101"/>
      <c r="X119" s="101"/>
      <c r="Y119" s="383"/>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383"/>
      <c r="BL119" s="101"/>
      <c r="BM119" s="101"/>
      <c r="BN119" s="101"/>
      <c r="BO119" s="101"/>
      <c r="BP119" s="101"/>
      <c r="BQ119" s="101"/>
      <c r="BR119" s="101"/>
      <c r="BS119" s="101"/>
      <c r="BT119" s="101"/>
      <c r="BU119" s="101"/>
      <c r="BV119" s="101"/>
      <c r="BW119" s="101"/>
      <c r="BX119" s="101"/>
      <c r="BY119" s="101"/>
      <c r="BZ119" s="101"/>
      <c r="CA119" s="101"/>
      <c r="CB119" s="101"/>
      <c r="CC119" s="101"/>
      <c r="CD119" s="101"/>
    </row>
    <row r="120" spans="7:84" ht="51.75" customHeight="1" x14ac:dyDescent="0.5">
      <c r="G120" s="80"/>
      <c r="H120" s="101"/>
      <c r="I120" s="878" t="s">
        <v>126</v>
      </c>
      <c r="J120" s="878"/>
      <c r="K120" s="878"/>
      <c r="L120" s="878"/>
      <c r="M120" s="878"/>
      <c r="N120" s="878"/>
      <c r="O120" s="878"/>
      <c r="P120" s="878"/>
      <c r="Q120" s="878"/>
      <c r="R120" s="350"/>
      <c r="S120" s="866">
        <f>計算_集計!C25</f>
        <v>2.875</v>
      </c>
      <c r="T120" s="867"/>
      <c r="U120" s="867"/>
      <c r="V120" s="868"/>
      <c r="W120" s="101"/>
      <c r="X120" s="174"/>
      <c r="Y120" s="376"/>
      <c r="Z120" s="866">
        <f>計算_集計!D25</f>
        <v>4</v>
      </c>
      <c r="AA120" s="867"/>
      <c r="AB120" s="867"/>
      <c r="AC120" s="867"/>
      <c r="AD120" s="868"/>
      <c r="AE120" s="101"/>
      <c r="AF120" s="101"/>
      <c r="AG120" s="101"/>
      <c r="AH120" s="101"/>
      <c r="AI120" s="879">
        <f>S120+Z120</f>
        <v>6.875</v>
      </c>
      <c r="AJ120" s="880"/>
      <c r="AK120" s="880"/>
      <c r="AL120" s="880"/>
      <c r="AM120" s="88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383"/>
      <c r="BL120" s="101"/>
      <c r="BM120" s="101"/>
      <c r="BN120" s="101"/>
      <c r="BO120" s="101"/>
      <c r="BP120" s="101"/>
      <c r="BQ120" s="101"/>
      <c r="BR120" s="101"/>
      <c r="BS120" s="101"/>
      <c r="BT120" s="101"/>
      <c r="BU120" s="101"/>
      <c r="BV120" s="101"/>
      <c r="BW120" s="101"/>
      <c r="BX120" s="101"/>
      <c r="BY120" s="101"/>
      <c r="BZ120" s="101"/>
      <c r="CA120" s="101"/>
      <c r="CB120" s="101"/>
      <c r="CC120" s="101"/>
      <c r="CD120" s="101"/>
      <c r="CE120" s="350"/>
    </row>
    <row r="121" spans="7:84" ht="51.75" customHeight="1" thickBot="1" x14ac:dyDescent="0.55000000000000004">
      <c r="G121" s="80"/>
      <c r="H121" s="101"/>
      <c r="I121" s="878"/>
      <c r="J121" s="878"/>
      <c r="K121" s="878"/>
      <c r="L121" s="878"/>
      <c r="M121" s="878"/>
      <c r="N121" s="878"/>
      <c r="O121" s="878"/>
      <c r="P121" s="878"/>
      <c r="Q121" s="878"/>
      <c r="R121" s="350"/>
      <c r="S121" s="872"/>
      <c r="T121" s="873"/>
      <c r="U121" s="873"/>
      <c r="V121" s="874"/>
      <c r="W121" s="174" t="s">
        <v>201</v>
      </c>
      <c r="Y121" s="376"/>
      <c r="Z121" s="872"/>
      <c r="AA121" s="873"/>
      <c r="AB121" s="873"/>
      <c r="AC121" s="873"/>
      <c r="AD121" s="874"/>
      <c r="AE121" s="174" t="s">
        <v>201</v>
      </c>
      <c r="AF121" s="101"/>
      <c r="AH121" s="101"/>
      <c r="AI121" s="882"/>
      <c r="AJ121" s="883"/>
      <c r="AK121" s="883"/>
      <c r="AL121" s="883"/>
      <c r="AM121" s="884"/>
      <c r="AN121" s="174" t="s">
        <v>412</v>
      </c>
      <c r="AO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383"/>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row>
    <row r="122" spans="7:84" ht="51.75" customHeight="1" thickBot="1" x14ac:dyDescent="0.2">
      <c r="G122" s="80"/>
      <c r="H122" s="101"/>
      <c r="I122" s="350"/>
      <c r="J122" s="350"/>
      <c r="K122" s="350"/>
      <c r="L122" s="350"/>
      <c r="M122" s="350"/>
      <c r="N122" s="350"/>
      <c r="O122" s="350"/>
      <c r="P122" s="350"/>
      <c r="Q122" s="350"/>
      <c r="R122" s="350"/>
      <c r="S122" s="350"/>
      <c r="T122" s="350"/>
      <c r="U122" s="350"/>
      <c r="V122" s="350"/>
      <c r="W122" s="350"/>
      <c r="Y122" s="374"/>
      <c r="AA122" s="350"/>
      <c r="AB122" s="350"/>
      <c r="AC122" s="350"/>
      <c r="AD122" s="350"/>
      <c r="AE122" s="350"/>
      <c r="AG122" s="350"/>
      <c r="AH122" s="101"/>
      <c r="AJ122" s="350"/>
      <c r="AK122" s="350"/>
      <c r="AL122" s="350"/>
      <c r="AM122" s="350"/>
      <c r="AN122" s="350"/>
      <c r="AP122" s="350"/>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383"/>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row>
    <row r="123" spans="7:84" ht="51.75" customHeight="1" x14ac:dyDescent="0.5">
      <c r="G123" s="80"/>
      <c r="H123" s="101"/>
      <c r="I123" s="878" t="s">
        <v>127</v>
      </c>
      <c r="J123" s="878"/>
      <c r="K123" s="878"/>
      <c r="L123" s="878"/>
      <c r="M123" s="878"/>
      <c r="N123" s="878"/>
      <c r="O123" s="878"/>
      <c r="P123" s="878"/>
      <c r="Q123" s="878"/>
      <c r="R123" s="350"/>
      <c r="S123" s="866">
        <f>計算_集計!C26</f>
        <v>2</v>
      </c>
      <c r="T123" s="867"/>
      <c r="U123" s="867"/>
      <c r="V123" s="868"/>
      <c r="W123" s="216"/>
      <c r="Y123" s="376"/>
      <c r="Z123" s="866">
        <f>計算_集計!D26</f>
        <v>2</v>
      </c>
      <c r="AA123" s="867"/>
      <c r="AB123" s="867"/>
      <c r="AC123" s="867"/>
      <c r="AD123" s="868"/>
      <c r="AE123" s="174"/>
      <c r="AF123" s="174"/>
      <c r="AG123" s="174"/>
      <c r="AH123" s="101"/>
      <c r="AI123" s="879">
        <f>S123+Z123</f>
        <v>4</v>
      </c>
      <c r="AJ123" s="880"/>
      <c r="AK123" s="880"/>
      <c r="AL123" s="880"/>
      <c r="AM123" s="881"/>
      <c r="AN123" s="174"/>
      <c r="AO123" s="174"/>
      <c r="AP123" s="174"/>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383"/>
      <c r="BL123" s="101"/>
      <c r="BM123" s="101"/>
      <c r="BN123" s="101"/>
      <c r="BO123" s="101"/>
      <c r="BP123" s="101"/>
      <c r="BQ123" s="101"/>
      <c r="BR123" s="101"/>
      <c r="BS123" s="101"/>
      <c r="BT123" s="101"/>
      <c r="BU123" s="101"/>
      <c r="BV123" s="101"/>
      <c r="BW123" s="101"/>
      <c r="BX123" s="101"/>
      <c r="BY123" s="101"/>
      <c r="BZ123" s="101"/>
      <c r="CA123" s="101"/>
      <c r="CB123" s="101"/>
      <c r="CC123" s="101"/>
      <c r="CD123" s="101"/>
    </row>
    <row r="124" spans="7:84" ht="51.75" customHeight="1" thickBot="1" x14ac:dyDescent="0.55000000000000004">
      <c r="G124" s="80"/>
      <c r="H124" s="101"/>
      <c r="I124" s="878"/>
      <c r="J124" s="878"/>
      <c r="K124" s="878"/>
      <c r="L124" s="878"/>
      <c r="M124" s="878"/>
      <c r="N124" s="878"/>
      <c r="O124" s="878"/>
      <c r="P124" s="878"/>
      <c r="Q124" s="878"/>
      <c r="R124" s="350"/>
      <c r="S124" s="872"/>
      <c r="T124" s="873"/>
      <c r="U124" s="873"/>
      <c r="V124" s="874"/>
      <c r="W124" s="216" t="s">
        <v>201</v>
      </c>
      <c r="Y124" s="376"/>
      <c r="Z124" s="872"/>
      <c r="AA124" s="873"/>
      <c r="AB124" s="873"/>
      <c r="AC124" s="873"/>
      <c r="AD124" s="874"/>
      <c r="AE124" s="174" t="s">
        <v>201</v>
      </c>
      <c r="AF124" s="174"/>
      <c r="AG124" s="174"/>
      <c r="AH124" s="174"/>
      <c r="AI124" s="882"/>
      <c r="AJ124" s="883"/>
      <c r="AK124" s="883"/>
      <c r="AL124" s="883"/>
      <c r="AM124" s="884"/>
      <c r="AN124" s="174" t="s">
        <v>412</v>
      </c>
      <c r="AO124" s="174"/>
      <c r="AP124" s="174"/>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383"/>
      <c r="BL124" s="101"/>
      <c r="BM124" s="101"/>
      <c r="BN124" s="101"/>
      <c r="BO124" s="101"/>
      <c r="BP124" s="101"/>
      <c r="BQ124" s="101"/>
      <c r="BR124" s="101"/>
      <c r="BS124" s="101"/>
      <c r="BT124" s="101"/>
      <c r="BU124" s="101"/>
      <c r="BV124" s="101"/>
      <c r="BW124" s="101"/>
      <c r="BX124" s="101"/>
      <c r="BY124" s="101"/>
      <c r="BZ124" s="101"/>
      <c r="CA124" s="101"/>
      <c r="CB124" s="101"/>
      <c r="CC124" s="101"/>
      <c r="CD124" s="101"/>
    </row>
    <row r="125" spans="7:84" ht="51.75" customHeight="1" thickBot="1" x14ac:dyDescent="0.2">
      <c r="G125" s="80"/>
      <c r="H125" s="101"/>
      <c r="I125" s="350"/>
      <c r="J125" s="350"/>
      <c r="K125" s="350"/>
      <c r="L125" s="350"/>
      <c r="M125" s="350"/>
      <c r="N125" s="350"/>
      <c r="O125" s="350"/>
      <c r="P125" s="350"/>
      <c r="Q125" s="350"/>
      <c r="R125" s="350"/>
      <c r="S125" s="350"/>
      <c r="T125" s="350"/>
      <c r="U125" s="350"/>
      <c r="V125" s="350"/>
      <c r="W125" s="350"/>
      <c r="Y125" s="374"/>
      <c r="AA125" s="350"/>
      <c r="AB125" s="350"/>
      <c r="AC125" s="350"/>
      <c r="AD125" s="350"/>
      <c r="AE125" s="350"/>
      <c r="AG125" s="350"/>
      <c r="AH125" s="101"/>
      <c r="AJ125" s="350"/>
      <c r="AK125" s="350"/>
      <c r="AL125" s="350"/>
      <c r="AM125" s="350"/>
      <c r="AN125" s="350"/>
      <c r="AP125" s="350"/>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383"/>
      <c r="BL125" s="101"/>
      <c r="BM125" s="101"/>
      <c r="BN125" s="101"/>
      <c r="BO125" s="101"/>
      <c r="BP125" s="101"/>
      <c r="BQ125" s="101"/>
      <c r="BR125" s="101"/>
      <c r="BS125" s="101"/>
      <c r="BT125" s="101"/>
      <c r="BU125" s="101"/>
      <c r="BV125" s="101"/>
      <c r="BW125" s="101"/>
      <c r="BX125" s="101"/>
      <c r="BY125" s="101"/>
      <c r="BZ125" s="101"/>
      <c r="CA125" s="101"/>
      <c r="CB125" s="101"/>
      <c r="CC125" s="101"/>
      <c r="CD125" s="101"/>
    </row>
    <row r="126" spans="7:84" ht="51.75" customHeight="1" x14ac:dyDescent="0.5">
      <c r="G126" s="80"/>
      <c r="H126" s="101"/>
      <c r="I126" s="878" t="s">
        <v>128</v>
      </c>
      <c r="J126" s="878"/>
      <c r="K126" s="878"/>
      <c r="L126" s="878"/>
      <c r="M126" s="878"/>
      <c r="N126" s="878"/>
      <c r="O126" s="878"/>
      <c r="P126" s="878"/>
      <c r="Q126" s="878"/>
      <c r="R126" s="350"/>
      <c r="S126" s="866">
        <f>計算_集計!C27</f>
        <v>2.625</v>
      </c>
      <c r="T126" s="867"/>
      <c r="U126" s="867"/>
      <c r="V126" s="868"/>
      <c r="W126" s="174"/>
      <c r="Y126" s="376"/>
      <c r="Z126" s="866">
        <f>計算_集計!D27</f>
        <v>2</v>
      </c>
      <c r="AA126" s="867"/>
      <c r="AB126" s="867"/>
      <c r="AC126" s="867"/>
      <c r="AD126" s="868"/>
      <c r="AE126" s="174"/>
      <c r="AF126" s="174"/>
      <c r="AG126" s="174"/>
      <c r="AH126" s="101"/>
      <c r="AI126" s="879">
        <f>S126+Z126</f>
        <v>4.625</v>
      </c>
      <c r="AJ126" s="880"/>
      <c r="AK126" s="880"/>
      <c r="AL126" s="880"/>
      <c r="AM126" s="881"/>
      <c r="AN126" s="174"/>
      <c r="AO126" s="174"/>
      <c r="AP126" s="174"/>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383"/>
      <c r="BL126" s="101"/>
      <c r="BM126" s="101"/>
      <c r="BN126" s="101"/>
      <c r="BO126" s="101"/>
      <c r="BP126" s="101"/>
      <c r="BQ126" s="101"/>
      <c r="BR126" s="101"/>
      <c r="BS126" s="101"/>
      <c r="BT126" s="101"/>
      <c r="BU126" s="101"/>
      <c r="BV126" s="101"/>
      <c r="BW126" s="101"/>
      <c r="BX126" s="101"/>
      <c r="BY126" s="101"/>
      <c r="BZ126" s="101"/>
      <c r="CA126" s="101"/>
      <c r="CB126" s="101"/>
      <c r="CC126" s="101"/>
      <c r="CD126" s="101"/>
    </row>
    <row r="127" spans="7:84" ht="51.75" customHeight="1" thickBot="1" x14ac:dyDescent="0.55000000000000004">
      <c r="G127" s="80"/>
      <c r="H127" s="101"/>
      <c r="I127" s="878"/>
      <c r="J127" s="878"/>
      <c r="K127" s="878"/>
      <c r="L127" s="878"/>
      <c r="M127" s="878"/>
      <c r="N127" s="878"/>
      <c r="O127" s="878"/>
      <c r="P127" s="878"/>
      <c r="Q127" s="878"/>
      <c r="R127" s="350"/>
      <c r="S127" s="872"/>
      <c r="T127" s="873"/>
      <c r="U127" s="873"/>
      <c r="V127" s="874"/>
      <c r="W127" s="174" t="s">
        <v>201</v>
      </c>
      <c r="Y127" s="376"/>
      <c r="Z127" s="872"/>
      <c r="AA127" s="873"/>
      <c r="AB127" s="873"/>
      <c r="AC127" s="873"/>
      <c r="AD127" s="874"/>
      <c r="AE127" s="174" t="s">
        <v>201</v>
      </c>
      <c r="AF127" s="174"/>
      <c r="AH127" s="101"/>
      <c r="AI127" s="882"/>
      <c r="AJ127" s="883"/>
      <c r="AK127" s="883"/>
      <c r="AL127" s="883"/>
      <c r="AM127" s="884"/>
      <c r="AN127" s="174" t="s">
        <v>412</v>
      </c>
      <c r="AO127" s="174"/>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383"/>
      <c r="BL127" s="101"/>
      <c r="BM127" s="101"/>
      <c r="BN127" s="101"/>
      <c r="BO127" s="101"/>
      <c r="BP127" s="101"/>
      <c r="BQ127" s="101"/>
      <c r="BR127" s="101"/>
      <c r="BS127" s="101"/>
      <c r="BT127" s="101"/>
      <c r="BU127" s="101"/>
      <c r="BV127" s="101"/>
      <c r="BW127" s="101"/>
      <c r="BX127" s="101"/>
      <c r="BY127" s="101"/>
      <c r="BZ127" s="101"/>
      <c r="CA127" s="101"/>
      <c r="CB127" s="101"/>
      <c r="CC127" s="101"/>
      <c r="CD127" s="101"/>
      <c r="CE127" s="100"/>
      <c r="CF127" s="101"/>
    </row>
    <row r="128" spans="7:84" ht="51.75" customHeight="1" thickBot="1" x14ac:dyDescent="0.55000000000000004">
      <c r="G128" s="80"/>
      <c r="H128" s="101"/>
      <c r="I128" s="350"/>
      <c r="J128" s="350"/>
      <c r="K128" s="350"/>
      <c r="L128" s="350"/>
      <c r="M128" s="350"/>
      <c r="N128" s="350"/>
      <c r="O128" s="350"/>
      <c r="P128" s="350"/>
      <c r="Q128" s="350"/>
      <c r="R128" s="350"/>
      <c r="S128" s="350"/>
      <c r="T128" s="350"/>
      <c r="U128" s="350"/>
      <c r="V128" s="350"/>
      <c r="W128" s="174"/>
      <c r="Y128" s="376"/>
      <c r="AA128" s="350"/>
      <c r="AB128" s="350"/>
      <c r="AC128" s="350"/>
      <c r="AD128" s="350"/>
      <c r="AE128" s="350"/>
      <c r="AG128" s="174"/>
      <c r="AH128" s="101"/>
      <c r="AJ128" s="350"/>
      <c r="AK128" s="350"/>
      <c r="AL128" s="350"/>
      <c r="AM128" s="350"/>
      <c r="AN128" s="350"/>
      <c r="AP128" s="174"/>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383"/>
      <c r="BL128" s="101"/>
      <c r="BM128" s="101"/>
      <c r="BN128" s="101"/>
      <c r="BO128" s="101"/>
      <c r="BP128" s="101"/>
      <c r="BQ128" s="101"/>
      <c r="BR128" s="101"/>
      <c r="BS128" s="101"/>
      <c r="BT128" s="101"/>
      <c r="BU128" s="101"/>
      <c r="BV128" s="101"/>
      <c r="BW128" s="101"/>
      <c r="BX128" s="101"/>
      <c r="BY128" s="101"/>
      <c r="BZ128" s="101"/>
      <c r="CA128" s="101"/>
      <c r="CB128" s="101"/>
      <c r="CC128" s="101"/>
      <c r="CD128" s="101"/>
      <c r="CE128" s="100"/>
      <c r="CF128" s="101"/>
    </row>
    <row r="129" spans="7:84" ht="51.75" customHeight="1" x14ac:dyDescent="0.5">
      <c r="G129" s="80"/>
      <c r="H129" s="101"/>
      <c r="I129" s="878" t="s">
        <v>129</v>
      </c>
      <c r="J129" s="878"/>
      <c r="K129" s="878"/>
      <c r="L129" s="878"/>
      <c r="M129" s="878"/>
      <c r="N129" s="878"/>
      <c r="O129" s="878"/>
      <c r="P129" s="878"/>
      <c r="Q129" s="878"/>
      <c r="R129" s="350"/>
      <c r="S129" s="866">
        <f>計算_集計!C28</f>
        <v>2.125</v>
      </c>
      <c r="T129" s="867"/>
      <c r="U129" s="867"/>
      <c r="V129" s="868"/>
      <c r="W129" s="174"/>
      <c r="Y129" s="376"/>
      <c r="Z129" s="866">
        <f>計算_集計!D28</f>
        <v>1.75</v>
      </c>
      <c r="AA129" s="867"/>
      <c r="AB129" s="867"/>
      <c r="AC129" s="867"/>
      <c r="AD129" s="868"/>
      <c r="AE129" s="101"/>
      <c r="AF129" s="101"/>
      <c r="AG129" s="101"/>
      <c r="AH129" s="101"/>
      <c r="AI129" s="879">
        <f>S129+Z129</f>
        <v>3.875</v>
      </c>
      <c r="AJ129" s="880"/>
      <c r="AK129" s="880"/>
      <c r="AL129" s="880"/>
      <c r="AM129" s="88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383"/>
      <c r="BL129" s="101"/>
      <c r="BM129" s="101"/>
      <c r="BN129" s="101"/>
      <c r="BO129" s="101"/>
      <c r="BP129" s="101"/>
      <c r="BQ129" s="101"/>
      <c r="BR129" s="101"/>
      <c r="BS129" s="101"/>
      <c r="BT129" s="101"/>
      <c r="BU129" s="101"/>
      <c r="BV129" s="101"/>
      <c r="BW129" s="101"/>
      <c r="BX129" s="101"/>
      <c r="BY129" s="101"/>
      <c r="BZ129" s="101"/>
      <c r="CA129" s="101"/>
      <c r="CB129" s="101"/>
      <c r="CC129" s="101"/>
      <c r="CD129" s="101"/>
      <c r="CE129" s="100"/>
      <c r="CF129" s="101"/>
    </row>
    <row r="130" spans="7:84" ht="51.75" customHeight="1" thickBot="1" x14ac:dyDescent="0.55000000000000004">
      <c r="G130" s="80"/>
      <c r="H130" s="101"/>
      <c r="I130" s="878"/>
      <c r="J130" s="878"/>
      <c r="K130" s="878"/>
      <c r="L130" s="878"/>
      <c r="M130" s="878"/>
      <c r="N130" s="878"/>
      <c r="O130" s="878"/>
      <c r="P130" s="878"/>
      <c r="Q130" s="878"/>
      <c r="R130" s="350"/>
      <c r="S130" s="872"/>
      <c r="T130" s="873"/>
      <c r="U130" s="873"/>
      <c r="V130" s="874"/>
      <c r="W130" s="174" t="s">
        <v>201</v>
      </c>
      <c r="Y130" s="376"/>
      <c r="Z130" s="872"/>
      <c r="AA130" s="873"/>
      <c r="AB130" s="873"/>
      <c r="AC130" s="873"/>
      <c r="AD130" s="874"/>
      <c r="AE130" s="174" t="s">
        <v>201</v>
      </c>
      <c r="AF130" s="101"/>
      <c r="AH130" s="101"/>
      <c r="AI130" s="882"/>
      <c r="AJ130" s="883"/>
      <c r="AK130" s="883"/>
      <c r="AL130" s="883"/>
      <c r="AM130" s="884"/>
      <c r="AN130" s="174" t="s">
        <v>412</v>
      </c>
      <c r="AO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383"/>
      <c r="BL130" s="101"/>
      <c r="BM130" s="101"/>
      <c r="BN130" s="101"/>
      <c r="BO130" s="101"/>
      <c r="BP130" s="101"/>
      <c r="BQ130" s="101"/>
      <c r="BR130" s="101"/>
      <c r="BS130" s="101"/>
      <c r="BT130" s="101"/>
      <c r="BU130" s="101"/>
      <c r="BV130" s="101"/>
      <c r="BW130" s="101"/>
      <c r="BX130" s="101"/>
      <c r="BY130" s="101"/>
      <c r="BZ130" s="101"/>
      <c r="CA130" s="101"/>
      <c r="CB130" s="101"/>
      <c r="CC130" s="101"/>
      <c r="CD130" s="101"/>
      <c r="CE130" s="100"/>
      <c r="CF130" s="101"/>
    </row>
    <row r="131" spans="7:84" ht="51.75" customHeight="1" x14ac:dyDescent="0.5">
      <c r="G131" s="80"/>
      <c r="H131" s="101"/>
      <c r="I131" s="350"/>
      <c r="J131" s="350"/>
      <c r="K131" s="350"/>
      <c r="L131" s="350"/>
      <c r="M131" s="350"/>
      <c r="N131" s="350"/>
      <c r="O131" s="350"/>
      <c r="P131" s="350"/>
      <c r="Q131" s="350"/>
      <c r="R131" s="350"/>
      <c r="S131" s="350"/>
      <c r="T131" s="350"/>
      <c r="U131" s="350"/>
      <c r="V131" s="350"/>
      <c r="W131" s="350"/>
      <c r="X131" s="350"/>
      <c r="Y131" s="374"/>
      <c r="Z131" s="350"/>
      <c r="AC131" s="174"/>
      <c r="AD131" s="174"/>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383"/>
      <c r="BL131" s="101"/>
      <c r="BM131" s="101"/>
      <c r="BN131" s="101"/>
      <c r="BO131" s="101"/>
      <c r="BP131" s="101"/>
      <c r="BQ131" s="101"/>
      <c r="BR131" s="101"/>
      <c r="BS131" s="101"/>
      <c r="BT131" s="101"/>
      <c r="BU131" s="101"/>
      <c r="BV131" s="101"/>
      <c r="BW131" s="101"/>
      <c r="BX131" s="101"/>
      <c r="BY131" s="101"/>
      <c r="BZ131" s="101"/>
      <c r="CA131" s="101"/>
      <c r="CB131" s="101"/>
      <c r="CC131" s="101"/>
      <c r="CD131" s="101"/>
      <c r="CE131" s="100"/>
      <c r="CF131" s="101"/>
    </row>
    <row r="132" spans="7:84" ht="51.75" customHeight="1" x14ac:dyDescent="0.15">
      <c r="G132" s="80"/>
      <c r="H132" s="101"/>
      <c r="I132" s="350"/>
      <c r="J132" s="350"/>
      <c r="K132" s="350"/>
      <c r="L132" s="350"/>
      <c r="M132" s="350"/>
      <c r="N132" s="350"/>
      <c r="O132" s="350"/>
      <c r="P132" s="350"/>
      <c r="Q132" s="350"/>
      <c r="R132" s="350"/>
      <c r="S132" s="350"/>
      <c r="T132" s="350"/>
      <c r="U132" s="350"/>
      <c r="V132" s="350"/>
      <c r="W132" s="350"/>
      <c r="X132" s="350"/>
      <c r="Y132" s="374"/>
      <c r="Z132" s="350"/>
      <c r="AC132" s="350"/>
      <c r="AD132" s="350"/>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383"/>
      <c r="BL132" s="101"/>
      <c r="BM132" s="101"/>
      <c r="BN132" s="101"/>
      <c r="BO132" s="101"/>
      <c r="BP132" s="101"/>
      <c r="BQ132" s="101"/>
      <c r="BR132" s="101"/>
      <c r="BS132" s="101"/>
      <c r="BT132" s="101"/>
      <c r="BU132" s="101"/>
      <c r="BV132" s="101"/>
      <c r="BW132" s="101"/>
      <c r="BX132" s="101"/>
      <c r="BY132" s="101"/>
      <c r="BZ132" s="101"/>
      <c r="CA132" s="101"/>
      <c r="CB132" s="101"/>
      <c r="CC132" s="101"/>
      <c r="CD132" s="101"/>
      <c r="CE132" s="100"/>
      <c r="CF132" s="101"/>
    </row>
    <row r="133" spans="7:84" ht="51.75" customHeight="1" x14ac:dyDescent="0.5">
      <c r="G133" s="80"/>
      <c r="H133" s="101"/>
      <c r="I133" s="350"/>
      <c r="J133" s="350"/>
      <c r="K133" s="350"/>
      <c r="L133" s="350"/>
      <c r="M133" s="350"/>
      <c r="N133" s="350"/>
      <c r="O133" s="350"/>
      <c r="P133" s="350"/>
      <c r="Q133" s="350"/>
      <c r="R133" s="350"/>
      <c r="S133" s="350"/>
      <c r="T133" s="350"/>
      <c r="U133" s="350"/>
      <c r="V133" s="350"/>
      <c r="W133" s="350"/>
      <c r="X133" s="350"/>
      <c r="Y133" s="374"/>
      <c r="Z133" s="350"/>
      <c r="AC133" s="174"/>
      <c r="AD133" s="174"/>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383"/>
      <c r="BL133" s="101"/>
      <c r="BM133" s="101"/>
      <c r="BN133" s="101"/>
      <c r="BO133" s="101"/>
      <c r="BP133" s="101"/>
      <c r="BQ133" s="101"/>
      <c r="BR133" s="101"/>
      <c r="BS133" s="101"/>
      <c r="BT133" s="101"/>
      <c r="BU133" s="101"/>
      <c r="BV133" s="101"/>
      <c r="BW133" s="101"/>
      <c r="BX133" s="101"/>
      <c r="BY133" s="101"/>
      <c r="BZ133" s="101"/>
      <c r="CA133" s="101"/>
      <c r="CB133" s="101"/>
      <c r="CC133" s="101"/>
      <c r="CD133" s="101"/>
      <c r="CE133" s="100"/>
      <c r="CF133" s="101"/>
    </row>
    <row r="134" spans="7:84" ht="51.75" customHeight="1" x14ac:dyDescent="0.5">
      <c r="G134" s="80"/>
      <c r="H134" s="101"/>
      <c r="I134" s="350"/>
      <c r="J134" s="350"/>
      <c r="K134" s="350"/>
      <c r="L134" s="350"/>
      <c r="M134" s="350"/>
      <c r="N134" s="350"/>
      <c r="O134" s="350"/>
      <c r="P134" s="350"/>
      <c r="Q134" s="350"/>
      <c r="R134" s="350"/>
      <c r="S134" s="350"/>
      <c r="T134" s="350"/>
      <c r="U134" s="350"/>
      <c r="V134" s="350"/>
      <c r="W134" s="350"/>
      <c r="X134" s="350"/>
      <c r="Y134" s="374"/>
      <c r="Z134" s="350"/>
      <c r="AC134" s="174"/>
      <c r="AD134" s="174"/>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383"/>
      <c r="BL134" s="101"/>
      <c r="BM134" s="101"/>
      <c r="BN134" s="101"/>
      <c r="BO134" s="101"/>
      <c r="BP134" s="101"/>
      <c r="BQ134" s="101"/>
      <c r="BR134" s="101"/>
      <c r="BS134" s="101"/>
      <c r="BT134" s="101"/>
      <c r="BU134" s="101"/>
      <c r="BV134" s="101"/>
      <c r="BW134" s="101"/>
      <c r="BX134" s="101"/>
      <c r="BY134" s="101"/>
      <c r="BZ134" s="101"/>
      <c r="CA134" s="101"/>
      <c r="CB134" s="101"/>
      <c r="CC134" s="101"/>
      <c r="CD134" s="101"/>
      <c r="CE134" s="100"/>
      <c r="CF134" s="101"/>
    </row>
    <row r="135" spans="7:84" ht="51.75" customHeight="1" x14ac:dyDescent="0.5">
      <c r="G135" s="80"/>
      <c r="H135" s="101"/>
      <c r="I135" s="350"/>
      <c r="J135" s="350"/>
      <c r="K135" s="350"/>
      <c r="L135" s="350"/>
      <c r="M135" s="350"/>
      <c r="N135" s="350"/>
      <c r="O135" s="350"/>
      <c r="P135" s="350"/>
      <c r="Q135" s="350"/>
      <c r="R135" s="350"/>
      <c r="S135" s="350"/>
      <c r="T135" s="350"/>
      <c r="U135" s="350"/>
      <c r="V135" s="350"/>
      <c r="W135" s="350"/>
      <c r="X135" s="350"/>
      <c r="Y135" s="374"/>
      <c r="Z135" s="350"/>
      <c r="AC135" s="174"/>
      <c r="AD135" s="174"/>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383"/>
      <c r="BL135" s="101"/>
      <c r="BM135" s="101"/>
      <c r="BN135" s="101"/>
      <c r="BO135" s="101"/>
      <c r="BP135" s="101"/>
      <c r="BQ135" s="101"/>
      <c r="BR135" s="101"/>
      <c r="BS135" s="101"/>
      <c r="BT135" s="101"/>
      <c r="BU135" s="101"/>
      <c r="BV135" s="101"/>
      <c r="BW135" s="101"/>
      <c r="BX135" s="101"/>
      <c r="BY135" s="101"/>
      <c r="BZ135" s="101"/>
      <c r="CA135" s="101"/>
      <c r="CB135" s="101"/>
      <c r="CC135" s="101"/>
      <c r="CD135" s="101"/>
      <c r="CE135" s="100"/>
      <c r="CF135" s="101"/>
    </row>
    <row r="136" spans="7:84" ht="51.75" customHeight="1" x14ac:dyDescent="0.5">
      <c r="G136" s="80"/>
      <c r="H136" s="101"/>
      <c r="I136" s="350"/>
      <c r="J136" s="350"/>
      <c r="K136" s="350"/>
      <c r="L136" s="350"/>
      <c r="M136" s="350"/>
      <c r="N136" s="350"/>
      <c r="O136" s="350"/>
      <c r="P136" s="350"/>
      <c r="Q136" s="350"/>
      <c r="R136" s="350"/>
      <c r="S136" s="350"/>
      <c r="T136" s="350"/>
      <c r="U136" s="350"/>
      <c r="V136" s="350"/>
      <c r="W136" s="350"/>
      <c r="X136" s="350"/>
      <c r="Y136" s="374"/>
      <c r="Z136" s="350"/>
      <c r="AC136" s="174"/>
      <c r="AD136" s="174"/>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383"/>
      <c r="BL136" s="101"/>
      <c r="BM136" s="101"/>
      <c r="BN136" s="101"/>
      <c r="BO136" s="101"/>
      <c r="BP136" s="101"/>
      <c r="BQ136" s="101"/>
      <c r="BR136" s="101"/>
      <c r="BS136" s="101"/>
      <c r="BT136" s="101"/>
      <c r="BU136" s="101"/>
      <c r="BV136" s="101"/>
      <c r="BW136" s="101"/>
      <c r="BX136" s="101"/>
      <c r="BY136" s="101"/>
      <c r="BZ136" s="101"/>
      <c r="CA136" s="101"/>
      <c r="CB136" s="101"/>
      <c r="CC136" s="101"/>
      <c r="CD136" s="101"/>
      <c r="CE136" s="100"/>
      <c r="CF136" s="101"/>
    </row>
    <row r="137" spans="7:84" ht="51.75" customHeight="1" x14ac:dyDescent="0.5">
      <c r="G137" s="80"/>
      <c r="H137" s="101"/>
      <c r="I137" s="350"/>
      <c r="J137" s="350"/>
      <c r="K137" s="350"/>
      <c r="L137" s="350"/>
      <c r="M137" s="350"/>
      <c r="N137" s="350"/>
      <c r="O137" s="350"/>
      <c r="P137" s="350"/>
      <c r="Q137" s="350"/>
      <c r="R137" s="350"/>
      <c r="S137" s="350"/>
      <c r="T137" s="350"/>
      <c r="U137" s="350"/>
      <c r="V137" s="350"/>
      <c r="W137" s="350"/>
      <c r="X137" s="350"/>
      <c r="Y137" s="374"/>
      <c r="Z137" s="350"/>
      <c r="AC137" s="174"/>
      <c r="AD137" s="174"/>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383"/>
      <c r="BL137" s="101"/>
      <c r="BM137" s="101"/>
      <c r="BN137" s="101"/>
      <c r="BO137" s="101"/>
      <c r="BP137" s="101"/>
      <c r="BQ137" s="101"/>
      <c r="BR137" s="101"/>
      <c r="BS137" s="101"/>
      <c r="BT137" s="101"/>
      <c r="BU137" s="101"/>
      <c r="BV137" s="101"/>
      <c r="BW137" s="101"/>
      <c r="BX137" s="101"/>
      <c r="BY137" s="101"/>
      <c r="BZ137" s="101"/>
      <c r="CA137" s="101"/>
      <c r="CB137" s="101"/>
      <c r="CC137" s="101"/>
      <c r="CD137" s="101"/>
      <c r="CE137" s="100"/>
      <c r="CF137" s="101"/>
    </row>
    <row r="138" spans="7:84" ht="51.75" customHeight="1" x14ac:dyDescent="0.5">
      <c r="G138" s="80"/>
      <c r="H138" s="101"/>
      <c r="I138" s="350"/>
      <c r="J138" s="350"/>
      <c r="K138" s="350"/>
      <c r="L138" s="350"/>
      <c r="M138" s="350"/>
      <c r="N138" s="350"/>
      <c r="O138" s="350"/>
      <c r="P138" s="350"/>
      <c r="Q138" s="350"/>
      <c r="R138" s="350"/>
      <c r="S138" s="350"/>
      <c r="T138" s="350"/>
      <c r="U138" s="350"/>
      <c r="V138" s="350"/>
      <c r="W138" s="350"/>
      <c r="X138" s="350"/>
      <c r="Y138" s="374"/>
      <c r="Z138" s="350"/>
      <c r="AC138" s="174"/>
      <c r="AD138" s="174"/>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383"/>
      <c r="BL138" s="101"/>
      <c r="BM138" s="101"/>
      <c r="BN138" s="101"/>
      <c r="BO138" s="101"/>
      <c r="BP138" s="101"/>
      <c r="BQ138" s="101"/>
      <c r="BR138" s="101"/>
      <c r="BS138" s="101"/>
      <c r="BT138" s="101"/>
      <c r="BU138" s="101"/>
      <c r="BV138" s="101"/>
      <c r="BW138" s="101"/>
      <c r="BX138" s="101"/>
      <c r="BY138" s="101"/>
      <c r="BZ138" s="101"/>
      <c r="CA138" s="101"/>
      <c r="CB138" s="101"/>
      <c r="CC138" s="101"/>
      <c r="CD138" s="101"/>
      <c r="CE138" s="100"/>
      <c r="CF138" s="101"/>
    </row>
    <row r="139" spans="7:84" ht="51.75" customHeight="1" x14ac:dyDescent="0.5">
      <c r="G139" s="80"/>
      <c r="H139" s="101"/>
      <c r="I139" s="350"/>
      <c r="J139" s="350"/>
      <c r="K139" s="350"/>
      <c r="L139" s="350"/>
      <c r="M139" s="350"/>
      <c r="N139" s="350"/>
      <c r="O139" s="350"/>
      <c r="P139" s="350"/>
      <c r="Q139" s="350"/>
      <c r="R139" s="350"/>
      <c r="S139" s="350"/>
      <c r="T139" s="350"/>
      <c r="U139" s="350"/>
      <c r="V139" s="350"/>
      <c r="W139" s="350"/>
      <c r="X139" s="350"/>
      <c r="Y139" s="374"/>
      <c r="Z139" s="350"/>
      <c r="AC139" s="174"/>
      <c r="AD139" s="174"/>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383"/>
      <c r="BL139" s="101"/>
      <c r="BM139" s="101"/>
      <c r="BN139" s="101"/>
      <c r="BO139" s="101"/>
      <c r="BP139" s="101"/>
      <c r="BQ139" s="101"/>
      <c r="BR139" s="101"/>
      <c r="BS139" s="101"/>
      <c r="BT139" s="101"/>
      <c r="BU139" s="101"/>
      <c r="BV139" s="101"/>
      <c r="BW139" s="101"/>
      <c r="BX139" s="101"/>
      <c r="BY139" s="101"/>
      <c r="BZ139" s="101"/>
      <c r="CA139" s="101"/>
      <c r="CB139" s="101"/>
      <c r="CC139" s="101"/>
      <c r="CD139" s="101"/>
      <c r="CE139" s="100"/>
      <c r="CF139" s="101"/>
    </row>
    <row r="140" spans="7:84" ht="51.75" customHeight="1" x14ac:dyDescent="0.5">
      <c r="G140" s="80"/>
      <c r="H140" s="101"/>
      <c r="I140" s="350"/>
      <c r="J140" s="350"/>
      <c r="K140" s="350"/>
      <c r="L140" s="350"/>
      <c r="M140" s="350"/>
      <c r="N140" s="350"/>
      <c r="O140" s="350"/>
      <c r="P140" s="350"/>
      <c r="Q140" s="350"/>
      <c r="R140" s="350"/>
      <c r="S140" s="350"/>
      <c r="T140" s="350"/>
      <c r="U140" s="350"/>
      <c r="V140" s="350"/>
      <c r="W140" s="350"/>
      <c r="X140" s="350"/>
      <c r="Y140" s="374"/>
      <c r="Z140" s="350"/>
      <c r="AC140" s="174"/>
      <c r="AD140" s="174"/>
      <c r="AE140" s="101"/>
      <c r="AF140" s="101"/>
      <c r="AG140" s="101"/>
      <c r="AH140" s="101"/>
      <c r="AI140" s="101"/>
      <c r="AJ140" s="101"/>
      <c r="AK140" s="101"/>
      <c r="AL140" s="101"/>
      <c r="AM140" s="101"/>
      <c r="AN140" s="101"/>
      <c r="AO140" s="101"/>
      <c r="AP140" s="101"/>
      <c r="AQ140" s="101"/>
      <c r="AR140" s="101"/>
      <c r="AS140" s="101"/>
      <c r="AT140" s="350"/>
      <c r="AU140" s="350"/>
      <c r="BQ140" s="100"/>
      <c r="BR140" s="100"/>
      <c r="BS140" s="100"/>
      <c r="BT140" s="100"/>
      <c r="BU140" s="100"/>
      <c r="BV140" s="100"/>
      <c r="BW140" s="100"/>
      <c r="BX140" s="100"/>
      <c r="BY140" s="100"/>
      <c r="BZ140" s="100"/>
      <c r="CA140" s="100"/>
      <c r="CB140" s="100"/>
      <c r="CC140" s="100"/>
      <c r="CD140" s="100"/>
      <c r="CE140" s="100"/>
      <c r="CF140" s="101"/>
    </row>
    <row r="141" spans="7:84" ht="51.75" customHeight="1" x14ac:dyDescent="0.5">
      <c r="G141" s="80"/>
      <c r="H141" s="101"/>
      <c r="I141" s="350"/>
      <c r="J141" s="350"/>
      <c r="K141" s="350"/>
      <c r="L141" s="350"/>
      <c r="M141" s="350"/>
      <c r="N141" s="350"/>
      <c r="O141" s="350"/>
      <c r="P141" s="350"/>
      <c r="Q141" s="350"/>
      <c r="R141" s="350"/>
      <c r="S141" s="350"/>
      <c r="T141" s="350"/>
      <c r="U141" s="350"/>
      <c r="V141" s="350"/>
      <c r="W141" s="350"/>
      <c r="X141" s="350"/>
      <c r="Y141" s="374"/>
      <c r="Z141" s="350"/>
      <c r="AC141" s="174"/>
      <c r="AD141" s="174"/>
      <c r="AE141" s="101"/>
      <c r="AF141" s="101"/>
      <c r="AG141" s="101"/>
      <c r="AH141" s="101"/>
      <c r="AI141" s="101"/>
      <c r="AJ141" s="101"/>
      <c r="AK141" s="101"/>
      <c r="AL141" s="101"/>
      <c r="AM141" s="101"/>
      <c r="AN141" s="101"/>
      <c r="AO141" s="101"/>
      <c r="AP141" s="101"/>
      <c r="AQ141" s="101"/>
      <c r="AR141" s="101"/>
      <c r="AS141" s="101"/>
      <c r="AT141" s="350"/>
      <c r="AU141" s="350"/>
      <c r="BQ141" s="100"/>
      <c r="BR141" s="100"/>
      <c r="BS141" s="100"/>
      <c r="BT141" s="100"/>
      <c r="BU141" s="100"/>
      <c r="BV141" s="100"/>
      <c r="BW141" s="100"/>
      <c r="BX141" s="100"/>
      <c r="BY141" s="100"/>
      <c r="BZ141" s="100"/>
      <c r="CA141" s="100"/>
      <c r="CB141" s="100"/>
      <c r="CC141" s="100"/>
      <c r="CD141" s="100"/>
      <c r="CE141" s="100"/>
      <c r="CF141" s="101"/>
    </row>
    <row r="142" spans="7:84" ht="51.75" customHeight="1" x14ac:dyDescent="0.15">
      <c r="G142" s="80"/>
      <c r="H142" s="101"/>
      <c r="I142" s="101"/>
      <c r="J142" s="101"/>
      <c r="K142" s="101"/>
      <c r="L142" s="101"/>
      <c r="M142" s="101"/>
      <c r="N142" s="101"/>
      <c r="O142" s="101"/>
      <c r="P142" s="101"/>
      <c r="Q142" s="101"/>
      <c r="R142" s="101"/>
      <c r="S142" s="101"/>
      <c r="T142" s="101"/>
      <c r="U142" s="101"/>
      <c r="V142" s="101"/>
      <c r="W142" s="101"/>
      <c r="X142" s="101"/>
      <c r="Y142" s="383"/>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80"/>
      <c r="AW142" s="80"/>
      <c r="AX142" s="80"/>
      <c r="AY142" s="80"/>
      <c r="AZ142" s="80"/>
      <c r="BA142" s="80"/>
      <c r="BB142" s="80"/>
      <c r="BC142" s="80"/>
      <c r="BD142" s="80"/>
      <c r="BE142" s="80"/>
      <c r="BF142" s="80"/>
      <c r="BG142" s="80"/>
      <c r="BH142" s="80"/>
      <c r="BI142" s="80"/>
      <c r="BJ142" s="80"/>
      <c r="BK142" s="381"/>
      <c r="BL142" s="80"/>
      <c r="BM142" s="80"/>
      <c r="BN142" s="80"/>
      <c r="BO142" s="80"/>
      <c r="BP142" s="80"/>
      <c r="BQ142" s="80"/>
      <c r="BR142" s="100"/>
      <c r="BS142" s="100"/>
      <c r="BT142" s="100"/>
      <c r="BU142" s="100"/>
      <c r="BV142" s="100"/>
      <c r="BW142" s="100"/>
      <c r="BX142" s="100"/>
      <c r="BY142" s="100"/>
      <c r="BZ142" s="100"/>
      <c r="CA142" s="100"/>
      <c r="CB142" s="100"/>
      <c r="CC142" s="100"/>
      <c r="CD142" s="100"/>
      <c r="CE142" s="100"/>
      <c r="CF142" s="101"/>
    </row>
    <row r="143" spans="7:84" ht="63.75" customHeight="1" x14ac:dyDescent="0.15">
      <c r="G143" s="80"/>
      <c r="H143" s="350"/>
      <c r="I143" s="350"/>
      <c r="J143" s="350"/>
      <c r="K143" s="350"/>
      <c r="L143" s="350"/>
      <c r="M143" s="350"/>
      <c r="N143" s="350"/>
      <c r="O143" s="350"/>
      <c r="P143" s="350"/>
      <c r="Q143" s="350"/>
      <c r="R143" s="350"/>
      <c r="S143" s="350"/>
      <c r="T143" s="350"/>
      <c r="U143" s="350"/>
      <c r="V143" s="350"/>
      <c r="W143" s="350"/>
      <c r="X143" s="350"/>
      <c r="Y143" s="374"/>
      <c r="Z143" s="350"/>
      <c r="AA143" s="350"/>
      <c r="AB143" s="350"/>
      <c r="AC143" s="350"/>
      <c r="AD143" s="350"/>
      <c r="AE143" s="350"/>
      <c r="AF143" s="350"/>
      <c r="AG143" s="350"/>
      <c r="AH143" s="863" t="s">
        <v>467</v>
      </c>
      <c r="AI143" s="863"/>
      <c r="AJ143" s="863"/>
      <c r="AK143" s="863"/>
      <c r="AL143" s="863">
        <f>入力①!$D$7</f>
        <v>44881</v>
      </c>
      <c r="AM143" s="863"/>
      <c r="AN143" s="863"/>
      <c r="AO143" s="863"/>
      <c r="AP143" s="863"/>
      <c r="AQ143" s="863"/>
      <c r="AR143" s="863"/>
      <c r="AS143" s="863"/>
      <c r="AT143" s="350"/>
      <c r="AU143" s="350"/>
      <c r="AV143" s="350"/>
      <c r="AW143" s="350"/>
      <c r="AX143" s="350"/>
      <c r="AY143" s="350"/>
      <c r="AZ143" s="350"/>
      <c r="BA143" s="350"/>
      <c r="BB143" s="350"/>
      <c r="BC143" s="350"/>
      <c r="BD143" s="350"/>
      <c r="BE143" s="350"/>
      <c r="BF143" s="350"/>
      <c r="BG143" s="350"/>
      <c r="BH143" s="350"/>
      <c r="BI143" s="350"/>
      <c r="BJ143" s="350"/>
      <c r="BK143" s="374"/>
      <c r="BL143" s="350"/>
      <c r="BM143" s="350"/>
      <c r="BN143" s="350"/>
      <c r="BO143" s="350"/>
      <c r="BP143" s="350"/>
      <c r="BQ143" s="350"/>
      <c r="BR143" s="863" t="s">
        <v>467</v>
      </c>
      <c r="BS143" s="863"/>
      <c r="BT143" s="863"/>
      <c r="BU143" s="863"/>
      <c r="BV143" s="863">
        <f>入力①!$D$7</f>
        <v>44881</v>
      </c>
      <c r="BW143" s="863"/>
      <c r="BX143" s="863"/>
      <c r="BY143" s="863"/>
      <c r="BZ143" s="863"/>
      <c r="CA143" s="863"/>
      <c r="CB143" s="863"/>
      <c r="CC143" s="863"/>
      <c r="CD143" s="2"/>
    </row>
    <row r="144" spans="7:84" ht="78.75" customHeight="1" x14ac:dyDescent="0.15">
      <c r="G144" s="80"/>
      <c r="H144" s="856" t="s">
        <v>513</v>
      </c>
      <c r="I144" s="856"/>
      <c r="J144" s="856"/>
      <c r="K144" s="856"/>
      <c r="L144" s="856"/>
      <c r="M144" s="856"/>
      <c r="N144" s="856"/>
      <c r="O144" s="856"/>
      <c r="P144" s="856"/>
      <c r="Q144" s="856"/>
      <c r="R144" s="856"/>
      <c r="S144" s="856"/>
      <c r="T144" s="856"/>
      <c r="U144" s="856"/>
      <c r="V144" s="856"/>
      <c r="W144" s="856"/>
      <c r="X144" s="856"/>
      <c r="Y144" s="856"/>
      <c r="Z144" s="856"/>
      <c r="AA144" s="856"/>
      <c r="AB144" s="856"/>
      <c r="AC144" s="856"/>
      <c r="AD144" s="856"/>
      <c r="AE144" s="856"/>
      <c r="AF144" s="856"/>
      <c r="AG144" s="856"/>
      <c r="AH144" s="856"/>
      <c r="AI144" s="856"/>
      <c r="AJ144" s="856"/>
      <c r="AK144" s="856"/>
      <c r="AL144" s="856"/>
      <c r="AM144" s="856"/>
      <c r="AN144" s="856"/>
      <c r="AO144" s="856"/>
      <c r="AP144" s="856"/>
      <c r="AQ144" s="856"/>
      <c r="AR144" s="856"/>
      <c r="AS144" s="479"/>
      <c r="AU144" s="856" t="s">
        <v>514</v>
      </c>
      <c r="AV144" s="856"/>
      <c r="AW144" s="856"/>
      <c r="AX144" s="856"/>
      <c r="AY144" s="856"/>
      <c r="AZ144" s="856"/>
      <c r="BA144" s="856"/>
      <c r="BB144" s="856"/>
      <c r="BC144" s="856"/>
      <c r="BD144" s="856"/>
      <c r="BE144" s="856"/>
      <c r="BF144" s="856"/>
      <c r="BG144" s="856"/>
      <c r="BH144" s="856"/>
      <c r="BI144" s="856"/>
      <c r="BJ144" s="856"/>
      <c r="BK144" s="856"/>
      <c r="BL144" s="856"/>
      <c r="BM144" s="856"/>
      <c r="BN144" s="856"/>
      <c r="BO144" s="856"/>
      <c r="BP144" s="856"/>
      <c r="BQ144" s="856"/>
      <c r="BR144" s="856"/>
      <c r="BS144" s="856"/>
      <c r="BT144" s="856"/>
      <c r="BU144" s="856"/>
      <c r="BV144" s="856"/>
      <c r="BW144" s="856"/>
      <c r="BX144" s="856"/>
      <c r="BY144" s="856"/>
      <c r="BZ144" s="856"/>
      <c r="CA144" s="856"/>
      <c r="CB144" s="856"/>
      <c r="CD144" s="2"/>
    </row>
    <row r="145" spans="7:86" s="61" customFormat="1" ht="15.75" customHeight="1" x14ac:dyDescent="0.15">
      <c r="G145" s="80"/>
      <c r="H145" s="348"/>
      <c r="I145" s="348"/>
      <c r="J145" s="348"/>
      <c r="K145" s="348"/>
      <c r="L145" s="348"/>
      <c r="M145" s="348"/>
      <c r="N145" s="348"/>
      <c r="O145" s="348"/>
      <c r="P145" s="348"/>
      <c r="Q145" s="348"/>
      <c r="R145" s="348"/>
      <c r="S145" s="348"/>
      <c r="T145" s="348"/>
      <c r="U145" s="348"/>
      <c r="V145" s="348"/>
      <c r="W145" s="348"/>
      <c r="X145" s="348"/>
      <c r="Y145" s="385"/>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85"/>
      <c r="BL145" s="348"/>
      <c r="BM145" s="348"/>
      <c r="BN145" s="348"/>
      <c r="BO145" s="348"/>
      <c r="BP145" s="348"/>
      <c r="BQ145" s="348"/>
      <c r="BR145" s="348"/>
      <c r="BS145" s="348"/>
      <c r="BT145" s="348"/>
      <c r="BU145" s="348"/>
      <c r="BV145" s="348"/>
      <c r="BW145" s="348"/>
      <c r="BX145" s="348"/>
      <c r="BY145" s="348"/>
      <c r="BZ145" s="348"/>
      <c r="CA145" s="348"/>
      <c r="CB145" s="348"/>
      <c r="CC145" s="80"/>
    </row>
    <row r="146" spans="7:86" s="116" customFormat="1" ht="15.75" customHeight="1" x14ac:dyDescent="0.15">
      <c r="G146" s="115"/>
      <c r="H146" s="857" t="s">
        <v>130</v>
      </c>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115"/>
      <c r="AT146" s="115"/>
      <c r="AU146" s="857" t="s">
        <v>131</v>
      </c>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c r="BX146" s="857"/>
      <c r="BY146" s="857"/>
      <c r="BZ146" s="857"/>
      <c r="CA146" s="857"/>
      <c r="CB146" s="857"/>
      <c r="CC146" s="115"/>
    </row>
    <row r="147" spans="7:86" s="116" customFormat="1" ht="15.75" customHeight="1" x14ac:dyDescent="0.15">
      <c r="G147" s="115"/>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115"/>
      <c r="AT147" s="359"/>
      <c r="AU147" s="857"/>
      <c r="AV147" s="857"/>
      <c r="AW147" s="857"/>
      <c r="AX147" s="857"/>
      <c r="AY147" s="857"/>
      <c r="AZ147" s="857"/>
      <c r="BA147" s="857"/>
      <c r="BB147" s="857"/>
      <c r="BC147" s="857"/>
      <c r="BD147" s="857"/>
      <c r="BE147" s="857"/>
      <c r="BF147" s="857"/>
      <c r="BG147" s="857"/>
      <c r="BH147" s="857"/>
      <c r="BI147" s="857"/>
      <c r="BJ147" s="857"/>
      <c r="BK147" s="857"/>
      <c r="BL147" s="857"/>
      <c r="BM147" s="857"/>
      <c r="BN147" s="857"/>
      <c r="BO147" s="857"/>
      <c r="BP147" s="857"/>
      <c r="BQ147" s="857"/>
      <c r="BR147" s="857"/>
      <c r="BS147" s="857"/>
      <c r="BT147" s="857"/>
      <c r="BU147" s="857"/>
      <c r="BV147" s="857"/>
      <c r="BW147" s="857"/>
      <c r="BX147" s="857"/>
      <c r="BY147" s="857"/>
      <c r="BZ147" s="857"/>
      <c r="CA147" s="857"/>
      <c r="CB147" s="857"/>
      <c r="CC147" s="115"/>
    </row>
    <row r="148" spans="7:86" s="116" customFormat="1" ht="15.75" customHeight="1" x14ac:dyDescent="0.15">
      <c r="G148" s="115"/>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115"/>
      <c r="AT148" s="359"/>
      <c r="AU148" s="857"/>
      <c r="AV148" s="857"/>
      <c r="AW148" s="857"/>
      <c r="AX148" s="857"/>
      <c r="AY148" s="857"/>
      <c r="AZ148" s="857"/>
      <c r="BA148" s="857"/>
      <c r="BB148" s="857"/>
      <c r="BC148" s="857"/>
      <c r="BD148" s="857"/>
      <c r="BE148" s="857"/>
      <c r="BF148" s="857"/>
      <c r="BG148" s="857"/>
      <c r="BH148" s="857"/>
      <c r="BI148" s="857"/>
      <c r="BJ148" s="857"/>
      <c r="BK148" s="857"/>
      <c r="BL148" s="857"/>
      <c r="BM148" s="857"/>
      <c r="BN148" s="857"/>
      <c r="BO148" s="857"/>
      <c r="BP148" s="857"/>
      <c r="BQ148" s="857"/>
      <c r="BR148" s="857"/>
      <c r="BS148" s="857"/>
      <c r="BT148" s="857"/>
      <c r="BU148" s="857"/>
      <c r="BV148" s="857"/>
      <c r="BW148" s="857"/>
      <c r="BX148" s="857"/>
      <c r="BY148" s="857"/>
      <c r="BZ148" s="857"/>
      <c r="CA148" s="857"/>
      <c r="CB148" s="857"/>
      <c r="CC148" s="115"/>
    </row>
    <row r="149" spans="7:86" s="116" customFormat="1" ht="15.75" customHeight="1" x14ac:dyDescent="0.15">
      <c r="G149" s="115"/>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115"/>
      <c r="AT149" s="627"/>
      <c r="AU149" s="857"/>
      <c r="AV149" s="857"/>
      <c r="AW149" s="857"/>
      <c r="AX149" s="857"/>
      <c r="AY149" s="857"/>
      <c r="AZ149" s="857"/>
      <c r="BA149" s="857"/>
      <c r="BB149" s="857"/>
      <c r="BC149" s="857"/>
      <c r="BD149" s="857"/>
      <c r="BE149" s="857"/>
      <c r="BF149" s="857"/>
      <c r="BG149" s="857"/>
      <c r="BH149" s="857"/>
      <c r="BI149" s="857"/>
      <c r="BJ149" s="857"/>
      <c r="BK149" s="857"/>
      <c r="BL149" s="857"/>
      <c r="BM149" s="857"/>
      <c r="BN149" s="857"/>
      <c r="BO149" s="857"/>
      <c r="BP149" s="857"/>
      <c r="BQ149" s="857"/>
      <c r="BR149" s="857"/>
      <c r="BS149" s="857"/>
      <c r="BT149" s="857"/>
      <c r="BU149" s="857"/>
      <c r="BV149" s="857"/>
      <c r="BW149" s="857"/>
      <c r="BX149" s="857"/>
      <c r="BY149" s="857"/>
      <c r="BZ149" s="857"/>
      <c r="CA149" s="857"/>
      <c r="CB149" s="857"/>
      <c r="CC149" s="115"/>
      <c r="CD149" s="115"/>
      <c r="CE149" s="115"/>
    </row>
    <row r="150" spans="7:86" ht="15.75" customHeight="1" x14ac:dyDescent="0.15">
      <c r="G150" s="2"/>
      <c r="H150" s="117"/>
      <c r="I150" s="117"/>
      <c r="J150" s="117"/>
      <c r="K150" s="117"/>
      <c r="L150" s="117"/>
      <c r="M150" s="117"/>
      <c r="N150" s="117"/>
      <c r="O150" s="117"/>
      <c r="P150" s="117"/>
      <c r="Q150" s="350"/>
      <c r="R150" s="350"/>
      <c r="S150" s="350"/>
      <c r="T150" s="350"/>
      <c r="U150" s="117"/>
      <c r="V150" s="117"/>
      <c r="W150" s="117"/>
      <c r="X150" s="117"/>
      <c r="Y150" s="385"/>
      <c r="Z150" s="350"/>
      <c r="AA150" s="350"/>
      <c r="AB150" s="350"/>
      <c r="AC150" s="350"/>
      <c r="AD150" s="350"/>
      <c r="AE150" s="350"/>
      <c r="AF150" s="350"/>
      <c r="AG150" s="350"/>
      <c r="AH150" s="350"/>
      <c r="AI150" s="350"/>
      <c r="AJ150" s="350"/>
      <c r="AK150" s="350"/>
      <c r="AL150" s="350"/>
      <c r="AM150" s="350"/>
      <c r="AN150" s="350"/>
      <c r="AO150" s="350"/>
      <c r="AP150" s="350"/>
      <c r="AT150" s="117"/>
      <c r="AU150" s="117"/>
      <c r="AV150" s="117"/>
      <c r="AW150" s="350"/>
      <c r="AX150" s="350"/>
      <c r="AY150" s="350"/>
      <c r="AZ150" s="350"/>
      <c r="BA150" s="350"/>
      <c r="BB150" s="350"/>
      <c r="BC150" s="350"/>
      <c r="BD150" s="350"/>
      <c r="BE150" s="117"/>
      <c r="BF150" s="117"/>
      <c r="BG150" s="350"/>
      <c r="BH150" s="350"/>
      <c r="BI150" s="350"/>
      <c r="BJ150" s="350"/>
      <c r="BK150" s="374"/>
      <c r="BL150" s="350"/>
      <c r="BM150" s="350"/>
      <c r="BN150" s="350"/>
      <c r="BO150" s="350"/>
      <c r="BP150" s="350"/>
      <c r="BQ150" s="350"/>
      <c r="BR150" s="350"/>
      <c r="BS150" s="350"/>
      <c r="BT150" s="350"/>
      <c r="BU150" s="350"/>
      <c r="BV150" s="350"/>
      <c r="BW150" s="350"/>
      <c r="BX150" s="350"/>
      <c r="BY150" s="350"/>
      <c r="BZ150" s="350"/>
      <c r="CA150" s="350"/>
      <c r="CB150" s="350"/>
      <c r="CC150" s="115"/>
      <c r="CD150" s="115"/>
      <c r="CE150" s="115"/>
    </row>
    <row r="151" spans="7:86" ht="15.75" customHeight="1" x14ac:dyDescent="0.15">
      <c r="G151" s="2"/>
      <c r="H151" s="877" t="s">
        <v>72</v>
      </c>
      <c r="I151" s="877"/>
      <c r="J151" s="877"/>
      <c r="K151" s="877"/>
      <c r="L151" s="877"/>
      <c r="M151" s="877"/>
      <c r="N151" s="877"/>
      <c r="O151" s="877"/>
      <c r="P151" s="877"/>
      <c r="Q151" s="877"/>
      <c r="R151" s="877"/>
      <c r="S151" s="877"/>
      <c r="T151" s="877"/>
      <c r="U151" s="877"/>
      <c r="V151" s="877"/>
      <c r="W151" s="877"/>
      <c r="X151" s="877"/>
      <c r="Y151" s="877"/>
      <c r="Z151" s="214"/>
      <c r="AA151" s="877" t="s">
        <v>76</v>
      </c>
      <c r="AB151" s="877"/>
      <c r="AC151" s="877"/>
      <c r="AD151" s="877"/>
      <c r="AE151" s="877"/>
      <c r="AF151" s="877"/>
      <c r="AG151" s="877"/>
      <c r="AH151" s="877"/>
      <c r="AI151" s="877"/>
      <c r="AJ151" s="877"/>
      <c r="AK151" s="877"/>
      <c r="AL151" s="877"/>
      <c r="AM151" s="877"/>
      <c r="AN151" s="877"/>
      <c r="AO151" s="877"/>
      <c r="AP151" s="877"/>
      <c r="AQ151" s="877"/>
      <c r="AR151" s="877"/>
      <c r="AT151" s="350"/>
      <c r="AU151" s="877" t="s">
        <v>72</v>
      </c>
      <c r="AV151" s="877"/>
      <c r="AW151" s="877"/>
      <c r="AX151" s="877"/>
      <c r="AY151" s="877"/>
      <c r="AZ151" s="877"/>
      <c r="BA151" s="877"/>
      <c r="BB151" s="877"/>
      <c r="BC151" s="877"/>
      <c r="BD151" s="877"/>
      <c r="BE151" s="877"/>
      <c r="BF151" s="877"/>
      <c r="BG151" s="877"/>
      <c r="BH151" s="877"/>
      <c r="BI151" s="877"/>
      <c r="BJ151" s="877"/>
      <c r="BK151" s="374"/>
      <c r="BL151" s="877" t="s">
        <v>76</v>
      </c>
      <c r="BM151" s="877"/>
      <c r="BN151" s="877"/>
      <c r="BO151" s="877"/>
      <c r="BP151" s="877"/>
      <c r="BQ151" s="877"/>
      <c r="BR151" s="877"/>
      <c r="BS151" s="877"/>
      <c r="BT151" s="877"/>
      <c r="BU151" s="877"/>
      <c r="BV151" s="877"/>
      <c r="BW151" s="877"/>
      <c r="BX151" s="877"/>
      <c r="BY151" s="877"/>
      <c r="BZ151" s="877"/>
      <c r="CA151" s="877"/>
      <c r="CB151" s="877"/>
      <c r="CC151" s="115"/>
      <c r="CD151" s="624"/>
      <c r="CE151" s="624"/>
      <c r="CF151" s="120"/>
      <c r="CG151" s="120"/>
      <c r="CH151" s="120"/>
    </row>
    <row r="152" spans="7:86" ht="15.75" customHeight="1" x14ac:dyDescent="0.15">
      <c r="G152" s="2"/>
      <c r="H152" s="877"/>
      <c r="I152" s="877"/>
      <c r="J152" s="877"/>
      <c r="K152" s="877"/>
      <c r="L152" s="877"/>
      <c r="M152" s="877"/>
      <c r="N152" s="877"/>
      <c r="O152" s="877"/>
      <c r="P152" s="877"/>
      <c r="Q152" s="877"/>
      <c r="R152" s="877"/>
      <c r="S152" s="877"/>
      <c r="T152" s="877"/>
      <c r="U152" s="877"/>
      <c r="V152" s="877"/>
      <c r="W152" s="877"/>
      <c r="X152" s="877"/>
      <c r="Y152" s="877"/>
      <c r="Z152" s="214"/>
      <c r="AA152" s="877"/>
      <c r="AB152" s="877"/>
      <c r="AC152" s="877"/>
      <c r="AD152" s="877"/>
      <c r="AE152" s="877"/>
      <c r="AF152" s="877"/>
      <c r="AG152" s="877"/>
      <c r="AH152" s="877"/>
      <c r="AI152" s="877"/>
      <c r="AJ152" s="877"/>
      <c r="AK152" s="877"/>
      <c r="AL152" s="877"/>
      <c r="AM152" s="877"/>
      <c r="AN152" s="877"/>
      <c r="AO152" s="877"/>
      <c r="AP152" s="877"/>
      <c r="AQ152" s="877"/>
      <c r="AR152" s="877"/>
      <c r="AT152" s="99"/>
      <c r="AU152" s="877"/>
      <c r="AV152" s="877"/>
      <c r="AW152" s="877"/>
      <c r="AX152" s="877"/>
      <c r="AY152" s="877"/>
      <c r="AZ152" s="877"/>
      <c r="BA152" s="877"/>
      <c r="BB152" s="877"/>
      <c r="BC152" s="877"/>
      <c r="BD152" s="877"/>
      <c r="BE152" s="877"/>
      <c r="BF152" s="877"/>
      <c r="BG152" s="877"/>
      <c r="BH152" s="877"/>
      <c r="BI152" s="877"/>
      <c r="BJ152" s="877"/>
      <c r="BK152" s="374"/>
      <c r="BL152" s="877"/>
      <c r="BM152" s="877"/>
      <c r="BN152" s="877"/>
      <c r="BO152" s="877"/>
      <c r="BP152" s="877"/>
      <c r="BQ152" s="877"/>
      <c r="BR152" s="877"/>
      <c r="BS152" s="877"/>
      <c r="BT152" s="877"/>
      <c r="BU152" s="877"/>
      <c r="BV152" s="877"/>
      <c r="BW152" s="877"/>
      <c r="BX152" s="877"/>
      <c r="BY152" s="877"/>
      <c r="BZ152" s="877"/>
      <c r="CA152" s="877"/>
      <c r="CB152" s="877"/>
      <c r="CC152" s="115"/>
      <c r="CD152" s="624"/>
      <c r="CE152" s="624"/>
      <c r="CF152" s="120"/>
      <c r="CG152" s="120"/>
      <c r="CH152" s="120"/>
    </row>
    <row r="153" spans="7:86" ht="15.75" customHeight="1" x14ac:dyDescent="0.15">
      <c r="G153" s="2"/>
      <c r="H153" s="877"/>
      <c r="I153" s="877"/>
      <c r="J153" s="877"/>
      <c r="K153" s="877"/>
      <c r="L153" s="877"/>
      <c r="M153" s="877"/>
      <c r="N153" s="877"/>
      <c r="O153" s="877"/>
      <c r="P153" s="877"/>
      <c r="Q153" s="877"/>
      <c r="R153" s="877"/>
      <c r="S153" s="877"/>
      <c r="T153" s="877"/>
      <c r="U153" s="877"/>
      <c r="V153" s="877"/>
      <c r="W153" s="877"/>
      <c r="X153" s="877"/>
      <c r="Y153" s="877"/>
      <c r="Z153" s="214"/>
      <c r="AA153" s="877"/>
      <c r="AB153" s="877"/>
      <c r="AC153" s="877"/>
      <c r="AD153" s="877"/>
      <c r="AE153" s="877"/>
      <c r="AF153" s="877"/>
      <c r="AG153" s="877"/>
      <c r="AH153" s="877"/>
      <c r="AI153" s="877"/>
      <c r="AJ153" s="877"/>
      <c r="AK153" s="877"/>
      <c r="AL153" s="877"/>
      <c r="AM153" s="877"/>
      <c r="AN153" s="877"/>
      <c r="AO153" s="877"/>
      <c r="AP153" s="877"/>
      <c r="AQ153" s="877"/>
      <c r="AR153" s="877"/>
      <c r="AT153" s="99"/>
      <c r="AU153" s="877"/>
      <c r="AV153" s="877"/>
      <c r="AW153" s="877"/>
      <c r="AX153" s="877"/>
      <c r="AY153" s="877"/>
      <c r="AZ153" s="877"/>
      <c r="BA153" s="877"/>
      <c r="BB153" s="877"/>
      <c r="BC153" s="877"/>
      <c r="BD153" s="877"/>
      <c r="BE153" s="877"/>
      <c r="BF153" s="877"/>
      <c r="BG153" s="877"/>
      <c r="BH153" s="877"/>
      <c r="BI153" s="877"/>
      <c r="BJ153" s="877"/>
      <c r="BK153" s="374"/>
      <c r="BL153" s="877"/>
      <c r="BM153" s="877"/>
      <c r="BN153" s="877"/>
      <c r="BO153" s="877"/>
      <c r="BP153" s="877"/>
      <c r="BQ153" s="877"/>
      <c r="BR153" s="877"/>
      <c r="BS153" s="877"/>
      <c r="BT153" s="877"/>
      <c r="BU153" s="877"/>
      <c r="BV153" s="877"/>
      <c r="BW153" s="877"/>
      <c r="BX153" s="877"/>
      <c r="BY153" s="877"/>
      <c r="BZ153" s="877"/>
      <c r="CA153" s="877"/>
      <c r="CB153" s="877"/>
      <c r="CC153" s="115"/>
      <c r="CD153" s="624"/>
      <c r="CE153" s="624"/>
      <c r="CF153" s="120"/>
      <c r="CG153" s="120"/>
      <c r="CH153" s="120"/>
    </row>
    <row r="154" spans="7:86" s="21" customFormat="1" ht="15.75" customHeight="1" x14ac:dyDescent="0.15">
      <c r="G154" s="350"/>
      <c r="H154" s="350"/>
      <c r="I154" s="99"/>
      <c r="J154" s="99"/>
      <c r="K154" s="99"/>
      <c r="L154" s="350"/>
      <c r="M154" s="350"/>
      <c r="N154" s="350"/>
      <c r="O154" s="350"/>
      <c r="P154" s="350"/>
      <c r="Q154" s="350"/>
      <c r="R154" s="350"/>
      <c r="S154" s="350"/>
      <c r="T154" s="350"/>
      <c r="U154" s="350"/>
      <c r="V154" s="350"/>
      <c r="W154" s="350"/>
      <c r="X154" s="350"/>
      <c r="Y154" s="374"/>
      <c r="Z154" s="80"/>
      <c r="AA154" s="350"/>
      <c r="AB154" s="350"/>
      <c r="AC154" s="350"/>
      <c r="AD154" s="350"/>
      <c r="AE154" s="350"/>
      <c r="AF154" s="350"/>
      <c r="AG154" s="350"/>
      <c r="AH154" s="350"/>
      <c r="AI154" s="350"/>
      <c r="AJ154" s="350"/>
      <c r="AK154" s="350"/>
      <c r="AL154" s="350"/>
      <c r="AM154" s="350"/>
      <c r="AN154" s="350"/>
      <c r="AO154" s="350"/>
      <c r="AP154" s="350"/>
      <c r="AS154" s="350"/>
      <c r="AT154" s="99"/>
      <c r="AU154" s="350"/>
      <c r="AV154" s="99"/>
      <c r="AW154" s="99"/>
      <c r="AX154" s="99"/>
      <c r="AY154" s="350"/>
      <c r="AZ154" s="350"/>
      <c r="BA154" s="350"/>
      <c r="BB154" s="350"/>
      <c r="BC154" s="350"/>
      <c r="BD154" s="350"/>
      <c r="BE154" s="350"/>
      <c r="BF154" s="350"/>
      <c r="BG154" s="350"/>
      <c r="BH154" s="350"/>
      <c r="BI154" s="350"/>
      <c r="BJ154" s="350"/>
      <c r="BK154" s="374"/>
      <c r="BL154" s="350"/>
      <c r="BM154" s="80"/>
      <c r="BN154" s="350"/>
      <c r="BO154" s="350"/>
      <c r="BP154" s="350"/>
      <c r="BQ154" s="350"/>
      <c r="BR154" s="350"/>
      <c r="BS154" s="350"/>
      <c r="BT154" s="350"/>
      <c r="BU154" s="350"/>
      <c r="BV154" s="350"/>
      <c r="BW154" s="350"/>
      <c r="BX154" s="350"/>
      <c r="BY154" s="350"/>
      <c r="BZ154" s="350"/>
      <c r="CA154" s="350"/>
      <c r="CB154" s="350"/>
      <c r="CC154" s="115"/>
      <c r="CF154" s="350"/>
      <c r="CG154" s="350"/>
      <c r="CH154" s="350"/>
    </row>
    <row r="155" spans="7:86" s="21" customFormat="1" ht="15.75" customHeight="1" x14ac:dyDescent="0.35">
      <c r="G155" s="350"/>
      <c r="H155" s="121"/>
      <c r="I155" s="122"/>
      <c r="J155" s="122"/>
      <c r="K155" s="122"/>
      <c r="L155" s="121"/>
      <c r="M155" s="121"/>
      <c r="N155" s="121"/>
      <c r="O155" s="123"/>
      <c r="P155" s="123"/>
      <c r="Q155" s="121"/>
      <c r="R155" s="121"/>
      <c r="S155" s="121"/>
      <c r="T155" s="121"/>
      <c r="U155" s="121"/>
      <c r="V155" s="121"/>
      <c r="W155" s="121"/>
      <c r="X155" s="121"/>
      <c r="Y155" s="374"/>
      <c r="Z155" s="350"/>
      <c r="AA155" s="350"/>
      <c r="AB155" s="350"/>
      <c r="AC155" s="350"/>
      <c r="AD155" s="350"/>
      <c r="AE155" s="350"/>
      <c r="AF155" s="350"/>
      <c r="AG155" s="350"/>
      <c r="AH155" s="350"/>
      <c r="AI155" s="350"/>
      <c r="AJ155" s="350"/>
      <c r="AK155" s="350"/>
      <c r="AL155" s="350"/>
      <c r="AM155" s="350"/>
      <c r="AN155" s="350"/>
      <c r="AO155" s="350"/>
      <c r="AP155" s="350"/>
      <c r="AS155" s="350"/>
      <c r="AT155" s="350"/>
      <c r="AU155" s="121"/>
      <c r="AV155" s="122"/>
      <c r="AW155" s="122"/>
      <c r="AX155" s="122"/>
      <c r="AY155" s="121"/>
      <c r="AZ155" s="121"/>
      <c r="BA155" s="121"/>
      <c r="BB155" s="123"/>
      <c r="BC155" s="123"/>
      <c r="BD155" s="121"/>
      <c r="BE155" s="121"/>
      <c r="BF155" s="121"/>
      <c r="BG155" s="121"/>
      <c r="BH155" s="121"/>
      <c r="BI155" s="121"/>
      <c r="BJ155" s="121"/>
      <c r="BK155" s="374"/>
      <c r="BL155" s="350"/>
      <c r="BM155" s="350"/>
      <c r="BN155" s="350"/>
      <c r="BO155" s="350"/>
      <c r="BP155" s="350"/>
      <c r="BQ155" s="350"/>
      <c r="BR155" s="350"/>
      <c r="BS155" s="350"/>
      <c r="BT155" s="350"/>
      <c r="BU155" s="350"/>
      <c r="BV155" s="350"/>
      <c r="BW155" s="350"/>
      <c r="BX155" s="350"/>
      <c r="BY155" s="350"/>
      <c r="BZ155" s="350"/>
      <c r="CA155" s="350"/>
      <c r="CB155" s="350"/>
      <c r="CC155" s="115"/>
      <c r="CF155" s="350"/>
      <c r="CG155" s="350"/>
      <c r="CH155" s="350"/>
    </row>
    <row r="156" spans="7:86" s="21" customFormat="1" ht="15.75" customHeight="1" thickBot="1" x14ac:dyDescent="0.4">
      <c r="G156" s="350"/>
      <c r="H156" s="121"/>
      <c r="I156" s="122"/>
      <c r="J156" s="122"/>
      <c r="K156" s="122"/>
      <c r="L156" s="121"/>
      <c r="M156" s="121"/>
      <c r="N156" s="121"/>
      <c r="O156" s="123"/>
      <c r="P156" s="123"/>
      <c r="Q156" s="121"/>
      <c r="R156" s="121"/>
      <c r="S156" s="121"/>
      <c r="T156" s="121"/>
      <c r="U156" s="121"/>
      <c r="V156" s="121"/>
      <c r="W156" s="121"/>
      <c r="X156" s="121"/>
      <c r="Y156" s="374"/>
      <c r="Z156" s="350"/>
      <c r="AA156" s="350"/>
      <c r="AB156" s="350"/>
      <c r="AC156" s="350"/>
      <c r="AD156" s="350"/>
      <c r="AE156" s="350"/>
      <c r="AF156" s="350"/>
      <c r="AG156" s="350"/>
      <c r="AH156" s="350"/>
      <c r="AI156" s="350"/>
      <c r="AJ156" s="350"/>
      <c r="AK156" s="350"/>
      <c r="AL156" s="350"/>
      <c r="AM156" s="350"/>
      <c r="AN156" s="350"/>
      <c r="AO156" s="350"/>
      <c r="AP156" s="350"/>
      <c r="AS156" s="350"/>
      <c r="AT156" s="350"/>
      <c r="AU156" s="121"/>
      <c r="AV156" s="122"/>
      <c r="AW156" s="122"/>
      <c r="AX156" s="122"/>
      <c r="AY156" s="121"/>
      <c r="AZ156" s="121"/>
      <c r="BA156" s="121"/>
      <c r="BB156" s="123"/>
      <c r="BC156" s="123"/>
      <c r="BD156" s="121"/>
      <c r="BE156" s="121"/>
      <c r="BF156" s="121"/>
      <c r="BG156" s="121"/>
      <c r="BH156" s="121"/>
      <c r="BI156" s="121"/>
      <c r="BJ156" s="121"/>
      <c r="BK156" s="374"/>
      <c r="BL156" s="350"/>
      <c r="BM156" s="350"/>
      <c r="BN156" s="350"/>
      <c r="BO156" s="350"/>
      <c r="BP156" s="350"/>
      <c r="BQ156" s="350"/>
      <c r="BR156" s="350"/>
      <c r="BS156" s="350"/>
      <c r="BT156" s="350"/>
      <c r="BU156" s="350"/>
      <c r="BV156" s="350"/>
      <c r="BW156" s="350"/>
      <c r="BX156" s="350"/>
      <c r="BY156" s="350"/>
      <c r="BZ156" s="350"/>
      <c r="CA156" s="350"/>
      <c r="CB156" s="350"/>
      <c r="CC156" s="115"/>
      <c r="CF156" s="350"/>
      <c r="CG156" s="350"/>
      <c r="CH156" s="350"/>
    </row>
    <row r="157" spans="7:86" ht="15.75" customHeight="1" thickBot="1" x14ac:dyDescent="0.2">
      <c r="G157" s="2"/>
      <c r="H157" s="122"/>
      <c r="I157" s="122"/>
      <c r="J157" s="122"/>
      <c r="K157" s="122"/>
      <c r="L157" s="122"/>
      <c r="M157" s="122"/>
      <c r="N157" s="122"/>
      <c r="O157" s="122"/>
      <c r="P157" s="122"/>
      <c r="Q157" s="122"/>
      <c r="R157" s="122"/>
      <c r="S157" s="124"/>
      <c r="T157" s="121"/>
      <c r="U157" s="121"/>
      <c r="V157" s="121"/>
      <c r="W157" s="121"/>
      <c r="X157" s="121"/>
      <c r="Y157" s="374"/>
      <c r="Z157" s="350"/>
      <c r="AA157" s="350"/>
      <c r="AB157" s="866">
        <f>Z120</f>
        <v>4</v>
      </c>
      <c r="AC157" s="867"/>
      <c r="AD157" s="867"/>
      <c r="AE157" s="867"/>
      <c r="AF157" s="868"/>
      <c r="AG157" s="875" t="s">
        <v>202</v>
      </c>
      <c r="AH157" s="876"/>
      <c r="AI157" s="876"/>
      <c r="AJ157" s="75"/>
      <c r="AK157" s="75"/>
      <c r="AL157" s="75"/>
      <c r="AM157" s="75"/>
      <c r="AN157" s="75"/>
      <c r="AO157" s="75"/>
      <c r="AP157" s="75"/>
      <c r="AT157" s="75"/>
      <c r="AU157" s="122"/>
      <c r="AV157" s="122"/>
      <c r="AW157" s="122"/>
      <c r="AX157" s="122"/>
      <c r="AY157" s="122"/>
      <c r="AZ157" s="122"/>
      <c r="BA157" s="122"/>
      <c r="BB157" s="122"/>
      <c r="BC157" s="122"/>
      <c r="BD157" s="122"/>
      <c r="BE157" s="122"/>
      <c r="BF157" s="124"/>
      <c r="BG157" s="121"/>
      <c r="BH157" s="121"/>
      <c r="BI157" s="121"/>
      <c r="BJ157" s="121"/>
      <c r="BK157" s="374"/>
      <c r="BL157" s="350"/>
      <c r="BM157" s="866">
        <f>Z123</f>
        <v>2</v>
      </c>
      <c r="BN157" s="867"/>
      <c r="BO157" s="867"/>
      <c r="BP157" s="867"/>
      <c r="BQ157" s="868"/>
      <c r="BR157" s="875" t="s">
        <v>202</v>
      </c>
      <c r="BS157" s="876"/>
      <c r="BT157" s="876"/>
      <c r="BW157" s="75"/>
      <c r="BX157" s="75"/>
      <c r="BY157" s="75"/>
      <c r="BZ157" s="75"/>
      <c r="CA157" s="75"/>
      <c r="CB157" s="75"/>
      <c r="CC157" s="75"/>
      <c r="CF157" s="75"/>
      <c r="CG157" s="75"/>
      <c r="CH157" s="75"/>
    </row>
    <row r="158" spans="7:86" ht="15.75" customHeight="1" x14ac:dyDescent="0.15">
      <c r="G158" s="2"/>
      <c r="H158" s="122"/>
      <c r="I158" s="866">
        <f>S120</f>
        <v>2.875</v>
      </c>
      <c r="J158" s="867"/>
      <c r="K158" s="867"/>
      <c r="L158" s="867"/>
      <c r="M158" s="868"/>
      <c r="N158" s="875" t="s">
        <v>202</v>
      </c>
      <c r="O158" s="876"/>
      <c r="P158" s="876"/>
      <c r="Q158" s="122"/>
      <c r="R158" s="122"/>
      <c r="S158" s="124"/>
      <c r="T158" s="121"/>
      <c r="U158" s="121"/>
      <c r="V158" s="121"/>
      <c r="W158" s="121"/>
      <c r="X158" s="121"/>
      <c r="Y158" s="374"/>
      <c r="Z158" s="350"/>
      <c r="AA158" s="350"/>
      <c r="AB158" s="869"/>
      <c r="AC158" s="870"/>
      <c r="AD158" s="870"/>
      <c r="AE158" s="870"/>
      <c r="AF158" s="871"/>
      <c r="AG158" s="875"/>
      <c r="AH158" s="876"/>
      <c r="AI158" s="876"/>
      <c r="AJ158" s="75"/>
      <c r="AK158" s="75"/>
      <c r="AL158" s="75"/>
      <c r="AM158" s="75"/>
      <c r="AN158" s="75"/>
      <c r="AO158" s="75"/>
      <c r="AP158" s="75"/>
      <c r="AT158" s="75"/>
      <c r="AU158" s="122"/>
      <c r="AV158" s="866">
        <f>S123</f>
        <v>2</v>
      </c>
      <c r="AW158" s="867"/>
      <c r="AX158" s="867"/>
      <c r="AY158" s="867"/>
      <c r="AZ158" s="868"/>
      <c r="BA158" s="875" t="s">
        <v>202</v>
      </c>
      <c r="BB158" s="876"/>
      <c r="BC158" s="876"/>
      <c r="BD158" s="122"/>
      <c r="BE158" s="122"/>
      <c r="BF158" s="124"/>
      <c r="BG158" s="121"/>
      <c r="BH158" s="121"/>
      <c r="BI158" s="121"/>
      <c r="BJ158" s="121"/>
      <c r="BK158" s="374"/>
      <c r="BL158" s="350"/>
      <c r="BM158" s="869"/>
      <c r="BN158" s="870"/>
      <c r="BO158" s="870"/>
      <c r="BP158" s="870"/>
      <c r="BQ158" s="871"/>
      <c r="BR158" s="875"/>
      <c r="BS158" s="876"/>
      <c r="BT158" s="876"/>
      <c r="BW158" s="75"/>
      <c r="BX158" s="75"/>
      <c r="BY158" s="75"/>
      <c r="BZ158" s="75"/>
      <c r="CA158" s="75"/>
      <c r="CB158" s="75"/>
      <c r="CC158" s="75"/>
      <c r="CF158" s="75"/>
      <c r="CG158" s="75"/>
      <c r="CH158" s="75"/>
    </row>
    <row r="159" spans="7:86" ht="15.75" customHeight="1" x14ac:dyDescent="0.15">
      <c r="G159" s="2"/>
      <c r="H159" s="125"/>
      <c r="I159" s="869"/>
      <c r="J159" s="870"/>
      <c r="K159" s="870"/>
      <c r="L159" s="870"/>
      <c r="M159" s="871"/>
      <c r="N159" s="875"/>
      <c r="O159" s="876"/>
      <c r="P159" s="876"/>
      <c r="Q159" s="121"/>
      <c r="R159" s="121"/>
      <c r="S159" s="121"/>
      <c r="T159" s="121"/>
      <c r="U159" s="121"/>
      <c r="V159" s="121"/>
      <c r="W159" s="121"/>
      <c r="X159" s="121"/>
      <c r="Y159" s="374"/>
      <c r="Z159" s="350"/>
      <c r="AA159" s="350"/>
      <c r="AB159" s="869"/>
      <c r="AC159" s="870"/>
      <c r="AD159" s="870"/>
      <c r="AE159" s="870"/>
      <c r="AF159" s="871"/>
      <c r="AG159" s="875"/>
      <c r="AH159" s="876"/>
      <c r="AI159" s="876"/>
      <c r="AJ159" s="350"/>
      <c r="AK159" s="350"/>
      <c r="AL159" s="350"/>
      <c r="AM159" s="350"/>
      <c r="AN159" s="350"/>
      <c r="AO159" s="350"/>
      <c r="AP159" s="350"/>
      <c r="AT159" s="350"/>
      <c r="AU159" s="125"/>
      <c r="AV159" s="869"/>
      <c r="AW159" s="870"/>
      <c r="AX159" s="870"/>
      <c r="AY159" s="870"/>
      <c r="AZ159" s="871"/>
      <c r="BA159" s="875"/>
      <c r="BB159" s="876"/>
      <c r="BC159" s="876"/>
      <c r="BD159" s="121"/>
      <c r="BE159" s="121"/>
      <c r="BF159" s="121"/>
      <c r="BG159" s="121"/>
      <c r="BH159" s="121"/>
      <c r="BI159" s="121"/>
      <c r="BJ159" s="121"/>
      <c r="BK159" s="374"/>
      <c r="BL159" s="350"/>
      <c r="BM159" s="869"/>
      <c r="BN159" s="870"/>
      <c r="BO159" s="870"/>
      <c r="BP159" s="870"/>
      <c r="BQ159" s="871"/>
      <c r="BR159" s="875"/>
      <c r="BS159" s="876"/>
      <c r="BT159" s="876"/>
      <c r="BW159" s="350"/>
      <c r="BX159" s="350"/>
      <c r="BY159" s="350"/>
      <c r="BZ159" s="350"/>
      <c r="CA159" s="350"/>
      <c r="CB159" s="350"/>
      <c r="CC159" s="350"/>
      <c r="CF159" s="350"/>
      <c r="CG159" s="350"/>
      <c r="CH159" s="350"/>
    </row>
    <row r="160" spans="7:86" ht="15.75" customHeight="1" x14ac:dyDescent="0.15">
      <c r="G160" s="2"/>
      <c r="H160" s="125"/>
      <c r="I160" s="869"/>
      <c r="J160" s="870"/>
      <c r="K160" s="870"/>
      <c r="L160" s="870"/>
      <c r="M160" s="871"/>
      <c r="N160" s="875"/>
      <c r="O160" s="876"/>
      <c r="P160" s="876"/>
      <c r="Q160" s="121"/>
      <c r="R160" s="121"/>
      <c r="S160" s="121"/>
      <c r="T160" s="121"/>
      <c r="U160" s="121"/>
      <c r="V160" s="121"/>
      <c r="W160" s="121"/>
      <c r="X160" s="121"/>
      <c r="Y160" s="374"/>
      <c r="Z160" s="350"/>
      <c r="AA160" s="350"/>
      <c r="AB160" s="869"/>
      <c r="AC160" s="870"/>
      <c r="AD160" s="870"/>
      <c r="AE160" s="870"/>
      <c r="AF160" s="871"/>
      <c r="AG160" s="875"/>
      <c r="AH160" s="876"/>
      <c r="AI160" s="876"/>
      <c r="AJ160" s="350"/>
      <c r="AK160" s="350"/>
      <c r="AL160" s="350"/>
      <c r="AM160" s="350"/>
      <c r="AN160" s="350"/>
      <c r="AO160" s="350"/>
      <c r="AP160" s="350"/>
      <c r="AT160" s="350"/>
      <c r="AU160" s="125"/>
      <c r="AV160" s="869"/>
      <c r="AW160" s="870"/>
      <c r="AX160" s="870"/>
      <c r="AY160" s="870"/>
      <c r="AZ160" s="871"/>
      <c r="BA160" s="875"/>
      <c r="BB160" s="876"/>
      <c r="BC160" s="876"/>
      <c r="BD160" s="121"/>
      <c r="BE160" s="121"/>
      <c r="BF160" s="121"/>
      <c r="BG160" s="121"/>
      <c r="BH160" s="121"/>
      <c r="BI160" s="121"/>
      <c r="BJ160" s="121"/>
      <c r="BK160" s="374"/>
      <c r="BL160" s="350"/>
      <c r="BM160" s="869"/>
      <c r="BN160" s="870"/>
      <c r="BO160" s="870"/>
      <c r="BP160" s="870"/>
      <c r="BQ160" s="871"/>
      <c r="BR160" s="875"/>
      <c r="BS160" s="876"/>
      <c r="BT160" s="876"/>
      <c r="BW160" s="350"/>
      <c r="BX160" s="350"/>
      <c r="BY160" s="350"/>
      <c r="BZ160" s="350"/>
      <c r="CA160" s="350"/>
      <c r="CB160" s="350"/>
      <c r="CC160" s="350"/>
      <c r="CF160" s="350"/>
      <c r="CG160" s="350"/>
      <c r="CH160" s="350"/>
    </row>
    <row r="161" spans="7:86" ht="15.75" customHeight="1" x14ac:dyDescent="0.15">
      <c r="G161" s="2"/>
      <c r="H161" s="125"/>
      <c r="I161" s="869"/>
      <c r="J161" s="870"/>
      <c r="K161" s="870"/>
      <c r="L161" s="870"/>
      <c r="M161" s="871"/>
      <c r="N161" s="875"/>
      <c r="O161" s="876"/>
      <c r="P161" s="876"/>
      <c r="Q161" s="121"/>
      <c r="R161" s="121"/>
      <c r="S161" s="121"/>
      <c r="T161" s="121"/>
      <c r="U161" s="126"/>
      <c r="V161" s="126"/>
      <c r="W161" s="126"/>
      <c r="X161" s="126"/>
      <c r="Y161" s="374"/>
      <c r="Z161" s="350"/>
      <c r="AA161" s="350"/>
      <c r="AB161" s="869"/>
      <c r="AC161" s="870"/>
      <c r="AD161" s="870"/>
      <c r="AE161" s="870"/>
      <c r="AF161" s="871"/>
      <c r="AG161" s="875"/>
      <c r="AH161" s="876"/>
      <c r="AI161" s="876"/>
      <c r="AJ161" s="350"/>
      <c r="AK161" s="350"/>
      <c r="AL161" s="350"/>
      <c r="AM161" s="350"/>
      <c r="AN161" s="350"/>
      <c r="AO161" s="350"/>
      <c r="AP161" s="350"/>
      <c r="AT161" s="350"/>
      <c r="AU161" s="125"/>
      <c r="AV161" s="869"/>
      <c r="AW161" s="870"/>
      <c r="AX161" s="870"/>
      <c r="AY161" s="870"/>
      <c r="AZ161" s="871"/>
      <c r="BA161" s="875"/>
      <c r="BB161" s="876"/>
      <c r="BC161" s="876"/>
      <c r="BD161" s="121"/>
      <c r="BE161" s="121"/>
      <c r="BF161" s="121"/>
      <c r="BG161" s="121"/>
      <c r="BH161" s="126"/>
      <c r="BI161" s="126"/>
      <c r="BJ161" s="126"/>
      <c r="BK161" s="375"/>
      <c r="BL161" s="350"/>
      <c r="BM161" s="869"/>
      <c r="BN161" s="870"/>
      <c r="BO161" s="870"/>
      <c r="BP161" s="870"/>
      <c r="BQ161" s="871"/>
      <c r="BR161" s="875"/>
      <c r="BS161" s="876"/>
      <c r="BT161" s="876"/>
      <c r="BW161" s="350"/>
      <c r="BX161" s="350"/>
      <c r="BY161" s="350"/>
      <c r="BZ161" s="350"/>
      <c r="CA161" s="350"/>
      <c r="CB161" s="350"/>
      <c r="CC161" s="350"/>
      <c r="CF161" s="350"/>
      <c r="CG161" s="350"/>
      <c r="CH161" s="350"/>
    </row>
    <row r="162" spans="7:86" ht="15.75" customHeight="1" x14ac:dyDescent="0.15">
      <c r="G162" s="2"/>
      <c r="H162" s="125"/>
      <c r="I162" s="869"/>
      <c r="J162" s="870"/>
      <c r="K162" s="870"/>
      <c r="L162" s="870"/>
      <c r="M162" s="871"/>
      <c r="N162" s="875"/>
      <c r="O162" s="876"/>
      <c r="P162" s="876"/>
      <c r="Q162" s="121"/>
      <c r="R162" s="121"/>
      <c r="S162" s="121"/>
      <c r="T162" s="121"/>
      <c r="U162" s="126"/>
      <c r="V162" s="126"/>
      <c r="W162" s="126"/>
      <c r="X162" s="126"/>
      <c r="Y162" s="374"/>
      <c r="Z162" s="350"/>
      <c r="AA162" s="350"/>
      <c r="AB162" s="869"/>
      <c r="AC162" s="870"/>
      <c r="AD162" s="870"/>
      <c r="AE162" s="870"/>
      <c r="AF162" s="871"/>
      <c r="AG162" s="875"/>
      <c r="AH162" s="876"/>
      <c r="AI162" s="876"/>
      <c r="AJ162" s="350"/>
      <c r="AK162" s="350"/>
      <c r="AL162" s="350"/>
      <c r="AM162" s="350"/>
      <c r="AN162" s="350"/>
      <c r="AO162" s="350"/>
      <c r="AP162" s="350"/>
      <c r="AT162" s="350"/>
      <c r="AU162" s="125"/>
      <c r="AV162" s="869"/>
      <c r="AW162" s="870"/>
      <c r="AX162" s="870"/>
      <c r="AY162" s="870"/>
      <c r="AZ162" s="871"/>
      <c r="BA162" s="875"/>
      <c r="BB162" s="876"/>
      <c r="BC162" s="876"/>
      <c r="BD162" s="121"/>
      <c r="BE162" s="121"/>
      <c r="BF162" s="121"/>
      <c r="BG162" s="121"/>
      <c r="BH162" s="126"/>
      <c r="BI162" s="126"/>
      <c r="BJ162" s="126"/>
      <c r="BK162" s="375"/>
      <c r="BL162" s="350"/>
      <c r="BM162" s="869"/>
      <c r="BN162" s="870"/>
      <c r="BO162" s="870"/>
      <c r="BP162" s="870"/>
      <c r="BQ162" s="871"/>
      <c r="BR162" s="875"/>
      <c r="BS162" s="876"/>
      <c r="BT162" s="876"/>
      <c r="BW162" s="350"/>
      <c r="BX162" s="350"/>
      <c r="BY162" s="350"/>
      <c r="BZ162" s="350"/>
      <c r="CA162" s="350"/>
      <c r="CB162" s="350"/>
      <c r="CC162" s="350"/>
      <c r="CF162" s="350"/>
      <c r="CG162" s="350"/>
      <c r="CH162" s="350"/>
    </row>
    <row r="163" spans="7:86" ht="15.75" customHeight="1" x14ac:dyDescent="0.15">
      <c r="G163" s="2"/>
      <c r="H163" s="125"/>
      <c r="I163" s="869"/>
      <c r="J163" s="870"/>
      <c r="K163" s="870"/>
      <c r="L163" s="870"/>
      <c r="M163" s="871"/>
      <c r="N163" s="875"/>
      <c r="O163" s="876"/>
      <c r="P163" s="876"/>
      <c r="Q163" s="121"/>
      <c r="R163" s="121"/>
      <c r="S163" s="121"/>
      <c r="T163" s="121"/>
      <c r="U163" s="126"/>
      <c r="V163" s="126"/>
      <c r="W163" s="126"/>
      <c r="X163" s="126"/>
      <c r="Y163" s="374"/>
      <c r="Z163" s="350"/>
      <c r="AA163" s="350"/>
      <c r="AB163" s="869"/>
      <c r="AC163" s="870"/>
      <c r="AD163" s="870"/>
      <c r="AE163" s="870"/>
      <c r="AF163" s="871"/>
      <c r="AG163" s="875"/>
      <c r="AH163" s="876"/>
      <c r="AI163" s="876"/>
      <c r="AJ163" s="350"/>
      <c r="AK163" s="350"/>
      <c r="AL163" s="350"/>
      <c r="AM163" s="350"/>
      <c r="AN163" s="350"/>
      <c r="AO163" s="350"/>
      <c r="AP163" s="350"/>
      <c r="AT163" s="350"/>
      <c r="AU163" s="125"/>
      <c r="AV163" s="869"/>
      <c r="AW163" s="870"/>
      <c r="AX163" s="870"/>
      <c r="AY163" s="870"/>
      <c r="AZ163" s="871"/>
      <c r="BA163" s="875"/>
      <c r="BB163" s="876"/>
      <c r="BC163" s="876"/>
      <c r="BD163" s="121"/>
      <c r="BE163" s="121"/>
      <c r="BF163" s="121"/>
      <c r="BG163" s="121"/>
      <c r="BH163" s="126"/>
      <c r="BI163" s="126"/>
      <c r="BJ163" s="126"/>
      <c r="BK163" s="375"/>
      <c r="BL163" s="350"/>
      <c r="BM163" s="869"/>
      <c r="BN163" s="870"/>
      <c r="BO163" s="870"/>
      <c r="BP163" s="870"/>
      <c r="BQ163" s="871"/>
      <c r="BR163" s="875"/>
      <c r="BS163" s="876"/>
      <c r="BT163" s="876"/>
      <c r="BW163" s="350"/>
      <c r="BX163" s="350"/>
      <c r="BY163" s="350"/>
      <c r="BZ163" s="350"/>
      <c r="CA163" s="350"/>
      <c r="CB163" s="350"/>
      <c r="CC163" s="350"/>
      <c r="CF163" s="350"/>
      <c r="CG163" s="350"/>
      <c r="CH163" s="350"/>
    </row>
    <row r="164" spans="7:86" ht="15.75" customHeight="1" x14ac:dyDescent="0.15">
      <c r="G164" s="2"/>
      <c r="H164" s="125"/>
      <c r="I164" s="869"/>
      <c r="J164" s="870"/>
      <c r="K164" s="870"/>
      <c r="L164" s="870"/>
      <c r="M164" s="871"/>
      <c r="N164" s="875"/>
      <c r="O164" s="876"/>
      <c r="P164" s="876"/>
      <c r="Q164" s="121"/>
      <c r="R164" s="121"/>
      <c r="S164" s="121"/>
      <c r="T164" s="121"/>
      <c r="U164" s="126"/>
      <c r="V164" s="126"/>
      <c r="W164" s="126"/>
      <c r="X164" s="126"/>
      <c r="Y164" s="374"/>
      <c r="Z164" s="350"/>
      <c r="AA164" s="350"/>
      <c r="AB164" s="869"/>
      <c r="AC164" s="870"/>
      <c r="AD164" s="870"/>
      <c r="AE164" s="870"/>
      <c r="AF164" s="871"/>
      <c r="AG164" s="875"/>
      <c r="AH164" s="876"/>
      <c r="AI164" s="876"/>
      <c r="AJ164" s="350"/>
      <c r="AK164" s="350"/>
      <c r="AL164" s="350"/>
      <c r="AM164" s="350"/>
      <c r="AN164" s="350"/>
      <c r="AO164" s="350"/>
      <c r="AP164" s="350"/>
      <c r="AT164" s="350"/>
      <c r="AU164" s="125"/>
      <c r="AV164" s="869"/>
      <c r="AW164" s="870"/>
      <c r="AX164" s="870"/>
      <c r="AY164" s="870"/>
      <c r="AZ164" s="871"/>
      <c r="BA164" s="875"/>
      <c r="BB164" s="876"/>
      <c r="BC164" s="876"/>
      <c r="BD164" s="121"/>
      <c r="BE164" s="121"/>
      <c r="BF164" s="121"/>
      <c r="BG164" s="121"/>
      <c r="BH164" s="126"/>
      <c r="BI164" s="126"/>
      <c r="BJ164" s="126"/>
      <c r="BK164" s="375"/>
      <c r="BL164" s="350"/>
      <c r="BM164" s="869"/>
      <c r="BN164" s="870"/>
      <c r="BO164" s="870"/>
      <c r="BP164" s="870"/>
      <c r="BQ164" s="871"/>
      <c r="BR164" s="875"/>
      <c r="BS164" s="876"/>
      <c r="BT164" s="876"/>
      <c r="BW164" s="350"/>
      <c r="BX164" s="350"/>
      <c r="BY164" s="350"/>
      <c r="BZ164" s="350"/>
      <c r="CA164" s="350"/>
      <c r="CB164" s="350"/>
      <c r="CC164" s="350"/>
      <c r="CF164" s="350"/>
      <c r="CG164" s="350"/>
      <c r="CH164" s="350"/>
    </row>
    <row r="165" spans="7:86" ht="15.75" customHeight="1" x14ac:dyDescent="0.15">
      <c r="G165" s="2"/>
      <c r="H165" s="125"/>
      <c r="I165" s="869"/>
      <c r="J165" s="870"/>
      <c r="K165" s="870"/>
      <c r="L165" s="870"/>
      <c r="M165" s="871"/>
      <c r="N165" s="875"/>
      <c r="O165" s="876"/>
      <c r="P165" s="876"/>
      <c r="Q165" s="121"/>
      <c r="R165" s="121"/>
      <c r="S165" s="121"/>
      <c r="T165" s="121"/>
      <c r="U165" s="126"/>
      <c r="V165" s="126"/>
      <c r="W165" s="126"/>
      <c r="X165" s="126"/>
      <c r="Y165" s="374"/>
      <c r="Z165" s="350"/>
      <c r="AA165" s="350"/>
      <c r="AB165" s="869"/>
      <c r="AC165" s="870"/>
      <c r="AD165" s="870"/>
      <c r="AE165" s="870"/>
      <c r="AF165" s="871"/>
      <c r="AG165" s="875"/>
      <c r="AH165" s="876"/>
      <c r="AI165" s="876"/>
      <c r="AJ165" s="350"/>
      <c r="AK165" s="350"/>
      <c r="AL165" s="350"/>
      <c r="AM165" s="350"/>
      <c r="AN165" s="350"/>
      <c r="AO165" s="350"/>
      <c r="AP165" s="350"/>
      <c r="AT165" s="350"/>
      <c r="AU165" s="125"/>
      <c r="AV165" s="869"/>
      <c r="AW165" s="870"/>
      <c r="AX165" s="870"/>
      <c r="AY165" s="870"/>
      <c r="AZ165" s="871"/>
      <c r="BA165" s="875"/>
      <c r="BB165" s="876"/>
      <c r="BC165" s="876"/>
      <c r="BD165" s="121"/>
      <c r="BE165" s="121"/>
      <c r="BF165" s="121"/>
      <c r="BG165" s="121"/>
      <c r="BH165" s="126"/>
      <c r="BI165" s="126"/>
      <c r="BJ165" s="126"/>
      <c r="BK165" s="375"/>
      <c r="BL165" s="350"/>
      <c r="BM165" s="869"/>
      <c r="BN165" s="870"/>
      <c r="BO165" s="870"/>
      <c r="BP165" s="870"/>
      <c r="BQ165" s="871"/>
      <c r="BR165" s="875"/>
      <c r="BS165" s="876"/>
      <c r="BT165" s="876"/>
      <c r="BW165" s="350"/>
      <c r="BX165" s="350"/>
      <c r="BY165" s="350"/>
      <c r="BZ165" s="350"/>
      <c r="CA165" s="350"/>
      <c r="CB165" s="350"/>
      <c r="CC165" s="350"/>
      <c r="CF165" s="350"/>
      <c r="CG165" s="350"/>
      <c r="CH165" s="350"/>
    </row>
    <row r="166" spans="7:86" ht="15.75" customHeight="1" x14ac:dyDescent="0.15">
      <c r="G166" s="2"/>
      <c r="H166" s="125"/>
      <c r="I166" s="869"/>
      <c r="J166" s="870"/>
      <c r="K166" s="870"/>
      <c r="L166" s="870"/>
      <c r="M166" s="871"/>
      <c r="N166" s="875"/>
      <c r="O166" s="876"/>
      <c r="P166" s="876"/>
      <c r="Q166" s="121"/>
      <c r="R166" s="121"/>
      <c r="S166" s="121"/>
      <c r="T166" s="121"/>
      <c r="U166" s="126"/>
      <c r="V166" s="126"/>
      <c r="W166" s="126"/>
      <c r="X166" s="126"/>
      <c r="Y166" s="374"/>
      <c r="Z166" s="350"/>
      <c r="AA166" s="350"/>
      <c r="AB166" s="869"/>
      <c r="AC166" s="870"/>
      <c r="AD166" s="870"/>
      <c r="AE166" s="870"/>
      <c r="AF166" s="871"/>
      <c r="AG166" s="875"/>
      <c r="AH166" s="876"/>
      <c r="AI166" s="876"/>
      <c r="AJ166" s="350"/>
      <c r="AK166" s="350"/>
      <c r="AL166" s="350"/>
      <c r="AM166" s="350"/>
      <c r="AN166" s="350"/>
      <c r="AO166" s="350"/>
      <c r="AP166" s="350"/>
      <c r="AT166" s="350"/>
      <c r="AU166" s="125"/>
      <c r="AV166" s="869"/>
      <c r="AW166" s="870"/>
      <c r="AX166" s="870"/>
      <c r="AY166" s="870"/>
      <c r="AZ166" s="871"/>
      <c r="BA166" s="875"/>
      <c r="BB166" s="876"/>
      <c r="BC166" s="876"/>
      <c r="BD166" s="121"/>
      <c r="BE166" s="121"/>
      <c r="BF166" s="121"/>
      <c r="BG166" s="121"/>
      <c r="BH166" s="126"/>
      <c r="BI166" s="126"/>
      <c r="BJ166" s="126"/>
      <c r="BK166" s="375"/>
      <c r="BL166" s="350"/>
      <c r="BM166" s="869"/>
      <c r="BN166" s="870"/>
      <c r="BO166" s="870"/>
      <c r="BP166" s="870"/>
      <c r="BQ166" s="871"/>
      <c r="BR166" s="875"/>
      <c r="BS166" s="876"/>
      <c r="BT166" s="876"/>
      <c r="BW166" s="350"/>
      <c r="BX166" s="350"/>
      <c r="BY166" s="350"/>
      <c r="BZ166" s="350"/>
      <c r="CA166" s="350"/>
      <c r="CB166" s="350"/>
      <c r="CC166" s="350"/>
      <c r="CF166" s="350"/>
      <c r="CG166" s="350"/>
      <c r="CH166" s="350"/>
    </row>
    <row r="167" spans="7:86" ht="15.75" customHeight="1" x14ac:dyDescent="0.15">
      <c r="G167" s="2"/>
      <c r="H167" s="125"/>
      <c r="I167" s="869"/>
      <c r="J167" s="870"/>
      <c r="K167" s="870"/>
      <c r="L167" s="870"/>
      <c r="M167" s="871"/>
      <c r="N167" s="875"/>
      <c r="O167" s="876"/>
      <c r="P167" s="876"/>
      <c r="Q167" s="121"/>
      <c r="R167" s="121"/>
      <c r="S167" s="121"/>
      <c r="T167" s="121"/>
      <c r="U167" s="126"/>
      <c r="V167" s="126"/>
      <c r="W167" s="126"/>
      <c r="X167" s="126"/>
      <c r="Y167" s="374"/>
      <c r="Z167" s="350"/>
      <c r="AA167" s="350"/>
      <c r="AB167" s="869"/>
      <c r="AC167" s="870"/>
      <c r="AD167" s="870"/>
      <c r="AE167" s="870"/>
      <c r="AF167" s="871"/>
      <c r="AG167" s="875"/>
      <c r="AH167" s="876"/>
      <c r="AI167" s="876"/>
      <c r="AJ167" s="350"/>
      <c r="AK167" s="350"/>
      <c r="AL167" s="350"/>
      <c r="AM167" s="350"/>
      <c r="AN167" s="350"/>
      <c r="AO167" s="350"/>
      <c r="AP167" s="350"/>
      <c r="AT167" s="350"/>
      <c r="AU167" s="125"/>
      <c r="AV167" s="869"/>
      <c r="AW167" s="870"/>
      <c r="AX167" s="870"/>
      <c r="AY167" s="870"/>
      <c r="AZ167" s="871"/>
      <c r="BA167" s="875"/>
      <c r="BB167" s="876"/>
      <c r="BC167" s="876"/>
      <c r="BD167" s="121"/>
      <c r="BE167" s="121"/>
      <c r="BF167" s="121"/>
      <c r="BG167" s="121"/>
      <c r="BH167" s="126"/>
      <c r="BI167" s="126"/>
      <c r="BJ167" s="126"/>
      <c r="BK167" s="375"/>
      <c r="BL167" s="350"/>
      <c r="BM167" s="869"/>
      <c r="BN167" s="870"/>
      <c r="BO167" s="870"/>
      <c r="BP167" s="870"/>
      <c r="BQ167" s="871"/>
      <c r="BR167" s="875"/>
      <c r="BS167" s="876"/>
      <c r="BT167" s="876"/>
      <c r="BW167" s="350"/>
      <c r="BX167" s="350"/>
      <c r="BY167" s="350"/>
      <c r="BZ167" s="350"/>
      <c r="CA167" s="350"/>
      <c r="CB167" s="350"/>
      <c r="CC167" s="350"/>
      <c r="CF167" s="350"/>
      <c r="CG167" s="350"/>
      <c r="CH167" s="350"/>
    </row>
    <row r="168" spans="7:86" ht="15.75" customHeight="1" x14ac:dyDescent="0.15">
      <c r="G168" s="2"/>
      <c r="H168" s="125"/>
      <c r="I168" s="869"/>
      <c r="J168" s="870"/>
      <c r="K168" s="870"/>
      <c r="L168" s="870"/>
      <c r="M168" s="871"/>
      <c r="N168" s="875"/>
      <c r="O168" s="876"/>
      <c r="P168" s="876"/>
      <c r="Q168" s="121"/>
      <c r="R168" s="121"/>
      <c r="S168" s="121"/>
      <c r="T168" s="121"/>
      <c r="U168" s="126"/>
      <c r="V168" s="126"/>
      <c r="W168" s="126"/>
      <c r="X168" s="126"/>
      <c r="Y168" s="374"/>
      <c r="Z168" s="350"/>
      <c r="AA168" s="350"/>
      <c r="AB168" s="869"/>
      <c r="AC168" s="870"/>
      <c r="AD168" s="870"/>
      <c r="AE168" s="870"/>
      <c r="AF168" s="871"/>
      <c r="AG168" s="875"/>
      <c r="AH168" s="876"/>
      <c r="AI168" s="876"/>
      <c r="AJ168" s="350"/>
      <c r="AK168" s="350"/>
      <c r="AL168" s="350"/>
      <c r="AM168" s="350"/>
      <c r="AN168" s="350"/>
      <c r="AO168" s="350"/>
      <c r="AP168" s="350"/>
      <c r="AT168" s="350"/>
      <c r="AU168" s="125"/>
      <c r="AV168" s="869"/>
      <c r="AW168" s="870"/>
      <c r="AX168" s="870"/>
      <c r="AY168" s="870"/>
      <c r="AZ168" s="871"/>
      <c r="BA168" s="875"/>
      <c r="BB168" s="876"/>
      <c r="BC168" s="876"/>
      <c r="BD168" s="121"/>
      <c r="BE168" s="121"/>
      <c r="BF168" s="121"/>
      <c r="BG168" s="121"/>
      <c r="BH168" s="126"/>
      <c r="BI168" s="126"/>
      <c r="BJ168" s="126"/>
      <c r="BK168" s="375"/>
      <c r="BL168" s="350"/>
      <c r="BM168" s="869"/>
      <c r="BN168" s="870"/>
      <c r="BO168" s="870"/>
      <c r="BP168" s="870"/>
      <c r="BQ168" s="871"/>
      <c r="BR168" s="875"/>
      <c r="BS168" s="876"/>
      <c r="BT168" s="876"/>
      <c r="BW168" s="350"/>
      <c r="BX168" s="350"/>
      <c r="BY168" s="350"/>
      <c r="BZ168" s="350"/>
      <c r="CA168" s="350"/>
      <c r="CB168" s="350"/>
      <c r="CC168" s="350"/>
      <c r="CF168" s="350"/>
      <c r="CG168" s="350"/>
      <c r="CH168" s="350"/>
    </row>
    <row r="169" spans="7:86" ht="15.75" customHeight="1" thickBot="1" x14ac:dyDescent="0.2">
      <c r="G169" s="2"/>
      <c r="H169" s="125"/>
      <c r="I169" s="869"/>
      <c r="J169" s="870"/>
      <c r="K169" s="870"/>
      <c r="L169" s="870"/>
      <c r="M169" s="871"/>
      <c r="N169" s="875"/>
      <c r="O169" s="876"/>
      <c r="P169" s="876"/>
      <c r="Q169" s="121"/>
      <c r="R169" s="121"/>
      <c r="S169" s="121"/>
      <c r="T169" s="121"/>
      <c r="U169" s="126"/>
      <c r="V169" s="126"/>
      <c r="W169" s="126"/>
      <c r="X169" s="126"/>
      <c r="Y169" s="374"/>
      <c r="Z169" s="350"/>
      <c r="AA169" s="350"/>
      <c r="AB169" s="872"/>
      <c r="AC169" s="873"/>
      <c r="AD169" s="873"/>
      <c r="AE169" s="873"/>
      <c r="AF169" s="874"/>
      <c r="AG169" s="875"/>
      <c r="AH169" s="876"/>
      <c r="AI169" s="876"/>
      <c r="AJ169" s="350"/>
      <c r="AK169" s="350"/>
      <c r="AL169" s="350"/>
      <c r="AM169" s="350"/>
      <c r="AN169" s="350"/>
      <c r="AO169" s="350"/>
      <c r="AP169" s="350"/>
      <c r="AT169" s="350"/>
      <c r="AU169" s="125"/>
      <c r="AV169" s="869"/>
      <c r="AW169" s="870"/>
      <c r="AX169" s="870"/>
      <c r="AY169" s="870"/>
      <c r="AZ169" s="871"/>
      <c r="BA169" s="875"/>
      <c r="BB169" s="876"/>
      <c r="BC169" s="876"/>
      <c r="BD169" s="121"/>
      <c r="BE169" s="121"/>
      <c r="BF169" s="121"/>
      <c r="BG169" s="121"/>
      <c r="BH169" s="126"/>
      <c r="BI169" s="126"/>
      <c r="BJ169" s="126"/>
      <c r="BK169" s="375"/>
      <c r="BL169" s="350"/>
      <c r="BM169" s="872"/>
      <c r="BN169" s="873"/>
      <c r="BO169" s="873"/>
      <c r="BP169" s="873"/>
      <c r="BQ169" s="874"/>
      <c r="BR169" s="875"/>
      <c r="BS169" s="876"/>
      <c r="BT169" s="876"/>
      <c r="BW169" s="350"/>
      <c r="BX169" s="350"/>
      <c r="BY169" s="350"/>
      <c r="BZ169" s="350"/>
      <c r="CA169" s="350"/>
      <c r="CB169" s="350"/>
      <c r="CC169" s="350"/>
      <c r="CF169" s="350"/>
      <c r="CG169" s="350"/>
      <c r="CH169" s="350"/>
    </row>
    <row r="170" spans="7:86" ht="15.75" customHeight="1" thickBot="1" x14ac:dyDescent="0.2">
      <c r="G170" s="2"/>
      <c r="H170" s="125"/>
      <c r="I170" s="872"/>
      <c r="J170" s="873"/>
      <c r="K170" s="873"/>
      <c r="L170" s="873"/>
      <c r="M170" s="874"/>
      <c r="N170" s="875"/>
      <c r="O170" s="876"/>
      <c r="P170" s="876"/>
      <c r="Q170" s="121"/>
      <c r="R170" s="121"/>
      <c r="S170" s="121"/>
      <c r="T170" s="121"/>
      <c r="U170" s="126"/>
      <c r="V170" s="126"/>
      <c r="W170" s="126"/>
      <c r="X170" s="126"/>
      <c r="Y170" s="374"/>
      <c r="Z170" s="350"/>
      <c r="AA170" s="350"/>
      <c r="AB170" s="350"/>
      <c r="AC170" s="350"/>
      <c r="AD170" s="350"/>
      <c r="AE170" s="350"/>
      <c r="AF170" s="350"/>
      <c r="AG170" s="350"/>
      <c r="AH170" s="350"/>
      <c r="AI170" s="350"/>
      <c r="AJ170" s="350"/>
      <c r="AK170" s="350"/>
      <c r="AL170" s="350"/>
      <c r="AM170" s="350"/>
      <c r="AN170" s="350"/>
      <c r="AO170" s="350"/>
      <c r="AP170" s="350"/>
      <c r="AT170" s="350"/>
      <c r="AU170" s="125"/>
      <c r="AV170" s="872"/>
      <c r="AW170" s="873"/>
      <c r="AX170" s="873"/>
      <c r="AY170" s="873"/>
      <c r="AZ170" s="874"/>
      <c r="BA170" s="875"/>
      <c r="BB170" s="876"/>
      <c r="BC170" s="876"/>
      <c r="BD170" s="121"/>
      <c r="BE170" s="121"/>
      <c r="BF170" s="121"/>
      <c r="BG170" s="121"/>
      <c r="BH170" s="126"/>
      <c r="BI170" s="126"/>
      <c r="BJ170" s="126"/>
      <c r="BK170" s="375"/>
      <c r="BL170" s="350"/>
      <c r="BM170" s="350"/>
      <c r="BN170" s="350"/>
      <c r="BO170" s="350"/>
      <c r="BP170" s="350"/>
      <c r="BQ170" s="350"/>
      <c r="BR170" s="350"/>
      <c r="BS170" s="350"/>
      <c r="BT170" s="350"/>
      <c r="BU170" s="350"/>
      <c r="BV170" s="350"/>
      <c r="BW170" s="350"/>
      <c r="BX170" s="350"/>
      <c r="BY170" s="350"/>
      <c r="BZ170" s="350"/>
      <c r="CA170" s="350"/>
      <c r="CB170" s="350"/>
      <c r="CC170" s="350"/>
      <c r="CF170" s="350"/>
      <c r="CG170" s="350"/>
      <c r="CH170" s="350"/>
    </row>
    <row r="171" spans="7:86" ht="15.75" customHeight="1" x14ac:dyDescent="0.35">
      <c r="G171" s="2"/>
      <c r="H171" s="125"/>
      <c r="I171" s="125"/>
      <c r="J171" s="125"/>
      <c r="K171" s="121"/>
      <c r="L171" s="121"/>
      <c r="M171" s="121"/>
      <c r="N171" s="123"/>
      <c r="O171" s="123"/>
      <c r="P171" s="121"/>
      <c r="Q171" s="121"/>
      <c r="R171" s="121"/>
      <c r="S171" s="121"/>
      <c r="T171" s="121"/>
      <c r="U171" s="126"/>
      <c r="V171" s="126"/>
      <c r="W171" s="126"/>
      <c r="X171" s="126"/>
      <c r="Y171" s="374"/>
      <c r="Z171" s="350"/>
      <c r="AA171" s="350"/>
      <c r="AB171" s="350"/>
      <c r="AC171" s="350"/>
      <c r="AD171" s="350"/>
      <c r="AE171" s="350"/>
      <c r="AF171" s="350"/>
      <c r="AG171" s="350"/>
      <c r="AH171" s="350"/>
      <c r="AI171" s="350"/>
      <c r="AJ171" s="350"/>
      <c r="AK171" s="350"/>
      <c r="AL171" s="350"/>
      <c r="AM171" s="350"/>
      <c r="AN171" s="350"/>
      <c r="AO171" s="350"/>
      <c r="AP171" s="350"/>
      <c r="AT171" s="350"/>
      <c r="AU171" s="125"/>
      <c r="AV171" s="125"/>
      <c r="AW171" s="125"/>
      <c r="AX171" s="121"/>
      <c r="AY171" s="121"/>
      <c r="AZ171" s="121"/>
      <c r="BA171" s="123"/>
      <c r="BB171" s="123"/>
      <c r="BC171" s="121"/>
      <c r="BD171" s="121"/>
      <c r="BE171" s="121"/>
      <c r="BF171" s="121"/>
      <c r="BG171" s="121"/>
      <c r="BH171" s="126"/>
      <c r="BI171" s="126"/>
      <c r="BJ171" s="126"/>
      <c r="BK171" s="375"/>
      <c r="BL171" s="350"/>
      <c r="BM171" s="350"/>
      <c r="BN171" s="350"/>
      <c r="BO171" s="350"/>
      <c r="BP171" s="350"/>
      <c r="BQ171" s="350"/>
      <c r="BR171" s="350"/>
      <c r="BS171" s="350"/>
      <c r="BT171" s="350"/>
      <c r="BU171" s="350"/>
      <c r="BV171" s="350"/>
      <c r="BW171" s="350"/>
      <c r="BX171" s="350"/>
      <c r="BY171" s="350"/>
      <c r="BZ171" s="350"/>
      <c r="CA171" s="350"/>
      <c r="CB171" s="350"/>
      <c r="CC171" s="350"/>
      <c r="CF171" s="350"/>
      <c r="CG171" s="350"/>
      <c r="CH171" s="350"/>
    </row>
    <row r="172" spans="7:86" ht="15.75" customHeight="1" x14ac:dyDescent="0.35">
      <c r="G172" s="2"/>
      <c r="H172" s="125"/>
      <c r="I172" s="125"/>
      <c r="J172" s="125"/>
      <c r="K172" s="121"/>
      <c r="L172" s="121"/>
      <c r="M172" s="121"/>
      <c r="N172" s="123"/>
      <c r="O172" s="123"/>
      <c r="P172" s="121"/>
      <c r="Q172" s="121"/>
      <c r="R172" s="121"/>
      <c r="S172" s="121"/>
      <c r="T172" s="121"/>
      <c r="U172" s="126"/>
      <c r="V172" s="126"/>
      <c r="W172" s="126"/>
      <c r="X172" s="126"/>
      <c r="Y172" s="374"/>
      <c r="Z172" s="350"/>
      <c r="AA172" s="350"/>
      <c r="AB172" s="350"/>
      <c r="AC172" s="350"/>
      <c r="AD172" s="350"/>
      <c r="AE172" s="350"/>
      <c r="AF172" s="350"/>
      <c r="AG172" s="350"/>
      <c r="AH172" s="350"/>
      <c r="AI172" s="350"/>
      <c r="AJ172" s="350"/>
      <c r="AK172" s="350"/>
      <c r="AL172" s="350"/>
      <c r="AM172" s="350"/>
      <c r="AN172" s="350"/>
      <c r="AO172" s="350"/>
      <c r="AP172" s="350"/>
      <c r="AT172" s="350"/>
      <c r="AU172" s="125"/>
      <c r="AV172" s="125"/>
      <c r="AW172" s="125"/>
      <c r="AX172" s="121"/>
      <c r="AY172" s="121"/>
      <c r="AZ172" s="121"/>
      <c r="BA172" s="123"/>
      <c r="BB172" s="123"/>
      <c r="BC172" s="121"/>
      <c r="BD172" s="121"/>
      <c r="BE172" s="121"/>
      <c r="BF172" s="121"/>
      <c r="BG172" s="121"/>
      <c r="BH172" s="126"/>
      <c r="BI172" s="126"/>
      <c r="BJ172" s="126"/>
      <c r="BK172" s="375"/>
      <c r="BL172" s="350"/>
      <c r="BM172" s="350"/>
      <c r="BN172" s="350"/>
      <c r="BO172" s="350"/>
      <c r="BP172" s="350"/>
      <c r="BQ172" s="350"/>
      <c r="BR172" s="350"/>
      <c r="BS172" s="350"/>
      <c r="BT172" s="350"/>
      <c r="BU172" s="350"/>
      <c r="BV172" s="350"/>
      <c r="BW172" s="350"/>
      <c r="BX172" s="350"/>
      <c r="BY172" s="350"/>
      <c r="BZ172" s="125"/>
      <c r="CA172" s="125"/>
      <c r="CB172" s="125"/>
      <c r="CC172" s="350"/>
      <c r="CF172" s="350"/>
      <c r="CG172" s="350"/>
      <c r="CH172" s="350"/>
    </row>
    <row r="173" spans="7:86" ht="15.75" customHeight="1" x14ac:dyDescent="0.15">
      <c r="G173" s="2"/>
      <c r="H173" s="125"/>
      <c r="I173" s="125"/>
      <c r="J173" s="125"/>
      <c r="K173" s="125"/>
      <c r="L173" s="125"/>
      <c r="M173" s="125"/>
      <c r="N173" s="125"/>
      <c r="O173" s="125"/>
      <c r="P173" s="125"/>
      <c r="Q173" s="125"/>
      <c r="R173" s="125"/>
      <c r="S173" s="125"/>
      <c r="T173" s="125"/>
      <c r="U173" s="125"/>
      <c r="V173" s="125"/>
      <c r="W173" s="125"/>
      <c r="X173" s="125"/>
      <c r="Y173" s="374"/>
      <c r="Z173" s="125"/>
      <c r="AA173" s="125"/>
      <c r="AB173" s="125"/>
      <c r="AC173" s="125"/>
      <c r="AD173" s="125"/>
      <c r="AE173" s="125"/>
      <c r="AF173" s="125"/>
      <c r="AG173" s="125"/>
      <c r="AH173" s="125"/>
      <c r="AI173" s="125"/>
      <c r="AJ173" s="125"/>
      <c r="AK173" s="125"/>
      <c r="AL173" s="125"/>
      <c r="AM173" s="125"/>
      <c r="AN173" s="125"/>
      <c r="AO173" s="125"/>
      <c r="AP173" s="125"/>
      <c r="AQ173" s="125"/>
      <c r="AR173" s="125"/>
      <c r="AT173" s="350"/>
      <c r="AU173" s="125"/>
      <c r="AV173" s="125"/>
      <c r="AW173" s="125"/>
      <c r="AX173" s="125"/>
      <c r="AY173" s="125"/>
      <c r="AZ173" s="125"/>
      <c r="BA173" s="125"/>
      <c r="BB173" s="125"/>
      <c r="BC173" s="125"/>
      <c r="BD173" s="125"/>
      <c r="BE173" s="125"/>
      <c r="BF173" s="125"/>
      <c r="BG173" s="125"/>
      <c r="BH173" s="125"/>
      <c r="BI173" s="126"/>
      <c r="BJ173" s="126"/>
      <c r="BK173" s="374"/>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350"/>
      <c r="CG173" s="350"/>
      <c r="CH173" s="350"/>
    </row>
    <row r="174" spans="7:86" ht="33.75" customHeight="1" x14ac:dyDescent="0.15">
      <c r="G174" s="2"/>
      <c r="H174" s="125"/>
      <c r="I174" s="125"/>
      <c r="J174" s="125"/>
      <c r="K174" s="125"/>
      <c r="L174" s="125"/>
      <c r="M174" s="125"/>
      <c r="N174" s="125"/>
      <c r="O174" s="125"/>
      <c r="P174" s="125"/>
      <c r="Q174" s="125"/>
      <c r="R174" s="125"/>
      <c r="S174" s="125"/>
      <c r="T174" s="125"/>
      <c r="U174" s="125"/>
      <c r="V174" s="125"/>
      <c r="W174" s="125"/>
      <c r="AC174" s="125"/>
      <c r="AD174" s="125"/>
      <c r="AE174" s="125"/>
      <c r="AF174" s="125"/>
      <c r="AG174" s="125"/>
      <c r="AH174" s="125"/>
      <c r="AI174" s="125"/>
      <c r="AJ174" s="125"/>
      <c r="AK174" s="125"/>
      <c r="AL174" s="125"/>
      <c r="AM174" s="125"/>
      <c r="AN174" s="125"/>
      <c r="AO174" s="125"/>
      <c r="AP174" s="125"/>
      <c r="AQ174" s="125"/>
      <c r="AR174" s="125"/>
      <c r="AT174" s="350"/>
      <c r="AU174" s="125"/>
      <c r="AV174" s="125"/>
      <c r="AW174" s="125"/>
      <c r="AX174" s="125"/>
      <c r="AY174" s="125"/>
      <c r="AZ174" s="125"/>
      <c r="BA174" s="125"/>
      <c r="BB174" s="125"/>
      <c r="BC174" s="125"/>
      <c r="BD174" s="125"/>
      <c r="BE174" s="125"/>
      <c r="BF174" s="125"/>
      <c r="BG174" s="125"/>
      <c r="BH174" s="125"/>
      <c r="BN174" s="125"/>
      <c r="BO174" s="125"/>
      <c r="BP174" s="125"/>
      <c r="BQ174" s="125"/>
      <c r="BR174" s="125"/>
      <c r="BS174" s="125"/>
      <c r="BT174" s="125"/>
      <c r="BU174" s="125"/>
      <c r="BV174" s="125"/>
      <c r="BW174" s="125"/>
      <c r="BX174" s="125"/>
      <c r="BY174" s="125"/>
      <c r="BZ174" s="125"/>
      <c r="CA174" s="125"/>
      <c r="CB174" s="125"/>
      <c r="CC174" s="125"/>
      <c r="CD174" s="125"/>
      <c r="CE174" s="125"/>
      <c r="CF174" s="350"/>
      <c r="CG174" s="350"/>
      <c r="CH174" s="350"/>
    </row>
    <row r="175" spans="7:86" ht="33.75" customHeight="1" x14ac:dyDescent="0.15">
      <c r="G175" s="2"/>
      <c r="H175" s="125"/>
      <c r="I175" s="125"/>
      <c r="J175" s="125"/>
      <c r="K175" s="125"/>
      <c r="L175" s="125"/>
      <c r="M175" s="125"/>
      <c r="N175" s="125"/>
      <c r="O175" s="125"/>
      <c r="P175" s="125"/>
      <c r="Q175" s="125"/>
      <c r="R175" s="125"/>
      <c r="S175" s="125"/>
      <c r="T175" s="125"/>
      <c r="U175" s="125"/>
      <c r="V175" s="125"/>
      <c r="W175" s="125"/>
      <c r="AC175" s="125"/>
      <c r="AD175" s="125"/>
      <c r="AE175" s="125"/>
      <c r="AF175" s="125"/>
      <c r="AG175" s="125"/>
      <c r="AH175" s="125"/>
      <c r="AI175" s="125"/>
      <c r="AJ175" s="125"/>
      <c r="AK175" s="125"/>
      <c r="AL175" s="125"/>
      <c r="AM175" s="125"/>
      <c r="AN175" s="125"/>
      <c r="AO175" s="125"/>
      <c r="AP175" s="125"/>
      <c r="AQ175" s="125"/>
      <c r="AR175" s="125"/>
      <c r="AU175" s="125"/>
      <c r="AV175" s="125"/>
      <c r="AW175" s="125"/>
      <c r="AX175" s="125"/>
      <c r="AY175" s="125"/>
      <c r="AZ175" s="125"/>
      <c r="BA175" s="125"/>
      <c r="BB175" s="125"/>
      <c r="BC175" s="125"/>
      <c r="BD175" s="125"/>
      <c r="BE175" s="125"/>
      <c r="BF175" s="125"/>
      <c r="BG175" s="125"/>
      <c r="BH175" s="125"/>
      <c r="BN175" s="125"/>
      <c r="BO175" s="125"/>
      <c r="BP175" s="125"/>
      <c r="BQ175" s="125"/>
      <c r="BR175" s="125"/>
      <c r="BS175" s="125"/>
      <c r="BT175" s="125"/>
      <c r="BU175" s="125"/>
      <c r="BV175" s="125"/>
      <c r="BW175" s="125"/>
      <c r="BX175" s="125"/>
      <c r="BY175" s="125"/>
      <c r="BZ175" s="125"/>
      <c r="CA175" s="125"/>
      <c r="CB175" s="125"/>
      <c r="CC175" s="125"/>
      <c r="CD175" s="125"/>
      <c r="CE175" s="125"/>
      <c r="CF175" s="350"/>
      <c r="CG175" s="80"/>
      <c r="CH175" s="80"/>
    </row>
    <row r="176" spans="7:86" ht="33.75" customHeight="1" x14ac:dyDescent="0.15">
      <c r="G176" s="2"/>
      <c r="H176" s="125"/>
      <c r="I176" s="125"/>
      <c r="J176" s="125"/>
      <c r="K176" s="125"/>
      <c r="L176" s="125"/>
      <c r="M176" s="125"/>
      <c r="N176" s="125"/>
      <c r="O176" s="125"/>
      <c r="P176" s="125"/>
      <c r="Q176" s="125"/>
      <c r="R176" s="125"/>
      <c r="S176" s="125"/>
      <c r="T176" s="125"/>
      <c r="U176" s="125"/>
      <c r="V176" s="125"/>
      <c r="W176" s="125"/>
      <c r="AC176" s="125"/>
      <c r="AD176" s="125"/>
      <c r="AE176" s="125"/>
      <c r="AF176" s="125"/>
      <c r="AG176" s="125"/>
      <c r="AH176" s="125"/>
      <c r="AI176" s="125"/>
      <c r="AJ176" s="125"/>
      <c r="AK176" s="125"/>
      <c r="AL176" s="125"/>
      <c r="AM176" s="125"/>
      <c r="AN176" s="125"/>
      <c r="AO176" s="125"/>
      <c r="AP176" s="125"/>
      <c r="AQ176" s="125"/>
      <c r="AR176" s="125"/>
      <c r="AU176" s="125"/>
      <c r="AV176" s="125"/>
      <c r="AW176" s="125"/>
      <c r="AX176" s="125"/>
      <c r="AY176" s="125"/>
      <c r="AZ176" s="125"/>
      <c r="BA176" s="125"/>
      <c r="BB176" s="125"/>
      <c r="BC176" s="125"/>
      <c r="BD176" s="125"/>
      <c r="BE176" s="125"/>
      <c r="BF176" s="125"/>
      <c r="BG176" s="125"/>
      <c r="BH176" s="125"/>
      <c r="BN176" s="125"/>
      <c r="BO176" s="125"/>
      <c r="BP176" s="125"/>
      <c r="BQ176" s="125"/>
      <c r="BR176" s="125"/>
      <c r="BS176" s="125"/>
      <c r="BT176" s="125"/>
      <c r="BU176" s="125"/>
      <c r="BV176" s="125"/>
      <c r="BW176" s="125"/>
      <c r="BX176" s="125"/>
      <c r="BY176" s="125"/>
      <c r="BZ176" s="125"/>
      <c r="CA176" s="125"/>
      <c r="CB176" s="125"/>
      <c r="CC176" s="125"/>
      <c r="CD176" s="125"/>
      <c r="CE176" s="125"/>
      <c r="CF176" s="350"/>
      <c r="CG176" s="80"/>
      <c r="CH176" s="80"/>
    </row>
    <row r="177" spans="7:86" ht="33.75" customHeight="1" x14ac:dyDescent="0.15">
      <c r="G177" s="2"/>
      <c r="H177" s="125"/>
      <c r="I177" s="125"/>
      <c r="J177" s="125"/>
      <c r="K177" s="125"/>
      <c r="L177" s="125"/>
      <c r="M177" s="125"/>
      <c r="N177" s="125"/>
      <c r="O177" s="125"/>
      <c r="P177" s="125"/>
      <c r="Q177" s="125"/>
      <c r="R177" s="125"/>
      <c r="S177" s="125"/>
      <c r="T177" s="125"/>
      <c r="U177" s="125"/>
      <c r="V177" s="125"/>
      <c r="W177" s="125"/>
      <c r="AC177" s="125"/>
      <c r="AD177" s="125"/>
      <c r="AE177" s="125"/>
      <c r="AF177" s="125"/>
      <c r="AG177" s="125"/>
      <c r="AH177" s="125"/>
      <c r="AI177" s="125"/>
      <c r="AJ177" s="125"/>
      <c r="AK177" s="125"/>
      <c r="AL177" s="125"/>
      <c r="AM177" s="125"/>
      <c r="AN177" s="125"/>
      <c r="AO177" s="125"/>
      <c r="AP177" s="125"/>
      <c r="AQ177" s="125"/>
      <c r="AR177" s="125"/>
      <c r="AT177" s="361"/>
      <c r="AU177" s="125"/>
      <c r="AV177" s="125"/>
      <c r="AW177" s="125"/>
      <c r="AX177" s="125"/>
      <c r="AY177" s="125"/>
      <c r="AZ177" s="125"/>
      <c r="BA177" s="125"/>
      <c r="BB177" s="125"/>
      <c r="BC177" s="125"/>
      <c r="BD177" s="125"/>
      <c r="BE177" s="125"/>
      <c r="BF177" s="125"/>
      <c r="BG177" s="125"/>
      <c r="BH177" s="125"/>
      <c r="BN177" s="125"/>
      <c r="BO177" s="125"/>
      <c r="BP177" s="125"/>
      <c r="BQ177" s="125"/>
      <c r="BR177" s="125"/>
      <c r="BS177" s="125"/>
      <c r="BT177" s="125"/>
      <c r="BU177" s="125"/>
      <c r="BV177" s="125"/>
      <c r="BW177" s="125"/>
      <c r="BX177" s="125"/>
      <c r="BY177" s="125"/>
      <c r="BZ177" s="125"/>
      <c r="CA177" s="125"/>
      <c r="CB177" s="125"/>
      <c r="CC177" s="125"/>
      <c r="CD177" s="125"/>
      <c r="CE177" s="125"/>
      <c r="CF177" s="350"/>
      <c r="CG177" s="187"/>
      <c r="CH177" s="187"/>
    </row>
    <row r="178" spans="7:86" ht="33.75" customHeight="1" x14ac:dyDescent="0.15">
      <c r="G178" s="2"/>
      <c r="H178" s="125"/>
      <c r="I178" s="125"/>
      <c r="J178" s="125"/>
      <c r="K178" s="125"/>
      <c r="L178" s="125"/>
      <c r="M178" s="125"/>
      <c r="N178" s="125"/>
      <c r="O178" s="125"/>
      <c r="P178" s="125"/>
      <c r="Q178" s="125"/>
      <c r="R178" s="125"/>
      <c r="S178" s="125"/>
      <c r="T178" s="125"/>
      <c r="U178" s="125"/>
      <c r="V178" s="125"/>
      <c r="W178" s="125"/>
      <c r="X178" s="864" t="s">
        <v>476</v>
      </c>
      <c r="Y178" s="864"/>
      <c r="Z178" s="864"/>
      <c r="AA178" s="864"/>
      <c r="AB178" s="864"/>
      <c r="AC178" s="125"/>
      <c r="AD178" s="125"/>
      <c r="AE178" s="125"/>
      <c r="AF178" s="125"/>
      <c r="AG178" s="125"/>
      <c r="AH178" s="125"/>
      <c r="AI178" s="125"/>
      <c r="AJ178" s="125"/>
      <c r="AK178" s="125"/>
      <c r="AL178" s="125"/>
      <c r="AM178" s="125"/>
      <c r="AN178" s="125"/>
      <c r="AO178" s="125"/>
      <c r="AP178" s="125"/>
      <c r="AQ178" s="125"/>
      <c r="AR178" s="125"/>
      <c r="AT178" s="361"/>
      <c r="AU178" s="125"/>
      <c r="AV178" s="125"/>
      <c r="AW178" s="125"/>
      <c r="AX178" s="125"/>
      <c r="AY178" s="125"/>
      <c r="AZ178" s="125"/>
      <c r="BA178" s="125"/>
      <c r="BB178" s="125"/>
      <c r="BC178" s="125"/>
      <c r="BD178" s="125"/>
      <c r="BE178" s="125"/>
      <c r="BF178" s="125"/>
      <c r="BG178" s="125"/>
      <c r="BH178" s="125"/>
      <c r="BN178" s="125"/>
      <c r="BO178" s="125"/>
      <c r="BP178" s="125"/>
      <c r="BQ178" s="125"/>
      <c r="BR178" s="125"/>
      <c r="BS178" s="125"/>
      <c r="BT178" s="125"/>
      <c r="BU178" s="125"/>
      <c r="BV178" s="125"/>
      <c r="BW178" s="125"/>
      <c r="BX178" s="125"/>
      <c r="BY178" s="125"/>
      <c r="BZ178" s="125"/>
      <c r="CA178" s="125"/>
      <c r="CB178" s="125"/>
      <c r="CC178" s="125"/>
      <c r="CD178" s="125"/>
      <c r="CE178" s="125"/>
      <c r="CF178" s="350"/>
      <c r="CG178" s="187"/>
      <c r="CH178" s="187"/>
    </row>
    <row r="179" spans="7:86" ht="33.75" customHeight="1" x14ac:dyDescent="0.15">
      <c r="G179" s="2"/>
      <c r="H179" s="125"/>
      <c r="I179" s="125"/>
      <c r="J179" s="125"/>
      <c r="K179" s="125"/>
      <c r="L179" s="125"/>
      <c r="M179" s="125"/>
      <c r="N179" s="125"/>
      <c r="O179" s="125"/>
      <c r="P179" s="125"/>
      <c r="Q179" s="125"/>
      <c r="R179" s="125"/>
      <c r="S179" s="125"/>
      <c r="T179" s="125"/>
      <c r="U179" s="125"/>
      <c r="V179" s="125"/>
      <c r="W179" s="125"/>
      <c r="X179" s="864"/>
      <c r="Y179" s="864"/>
      <c r="Z179" s="864"/>
      <c r="AA179" s="864"/>
      <c r="AB179" s="864"/>
      <c r="AC179" s="125"/>
      <c r="AD179" s="125"/>
      <c r="AE179" s="125"/>
      <c r="AF179" s="125"/>
      <c r="AG179" s="125"/>
      <c r="AH179" s="125"/>
      <c r="AI179" s="125"/>
      <c r="AJ179" s="125"/>
      <c r="AK179" s="125"/>
      <c r="AL179" s="125"/>
      <c r="AM179" s="125"/>
      <c r="AN179" s="125"/>
      <c r="AO179" s="125"/>
      <c r="AP179" s="125"/>
      <c r="AQ179" s="125"/>
      <c r="AR179" s="125"/>
      <c r="AT179" s="350"/>
      <c r="AU179" s="125"/>
      <c r="AV179" s="125"/>
      <c r="AW179" s="125"/>
      <c r="AX179" s="125"/>
      <c r="AY179" s="125"/>
      <c r="AZ179" s="125"/>
      <c r="BA179" s="125"/>
      <c r="BB179" s="125"/>
      <c r="BC179" s="125"/>
      <c r="BD179" s="125"/>
      <c r="BE179" s="125"/>
      <c r="BF179" s="125"/>
      <c r="BG179" s="125"/>
      <c r="BH179" s="125"/>
      <c r="BI179" s="864" t="s">
        <v>476</v>
      </c>
      <c r="BJ179" s="864"/>
      <c r="BK179" s="864"/>
      <c r="BL179" s="864"/>
      <c r="BM179" s="864"/>
      <c r="BN179" s="125"/>
      <c r="BO179" s="125"/>
      <c r="BP179" s="125"/>
      <c r="BQ179" s="125"/>
      <c r="BR179" s="125"/>
      <c r="BS179" s="125"/>
      <c r="BT179" s="125"/>
      <c r="BU179" s="125"/>
      <c r="BV179" s="125"/>
      <c r="BW179" s="125"/>
      <c r="BX179" s="125"/>
      <c r="BY179" s="125"/>
      <c r="BZ179" s="125"/>
      <c r="CA179" s="125"/>
      <c r="CB179" s="125"/>
      <c r="CC179" s="125"/>
      <c r="CD179" s="125"/>
      <c r="CE179" s="125"/>
    </row>
    <row r="180" spans="7:86" ht="33.75" customHeight="1" thickBot="1" x14ac:dyDescent="0.2">
      <c r="G180" s="2"/>
      <c r="H180" s="125"/>
      <c r="I180" s="125"/>
      <c r="J180" s="125"/>
      <c r="K180" s="125"/>
      <c r="L180" s="125"/>
      <c r="M180" s="125"/>
      <c r="N180" s="125"/>
      <c r="O180" s="125"/>
      <c r="P180" s="125"/>
      <c r="Q180" s="125"/>
      <c r="R180" s="125"/>
      <c r="S180" s="125"/>
      <c r="T180" s="125"/>
      <c r="U180" s="125"/>
      <c r="V180" s="125"/>
      <c r="W180" s="125"/>
      <c r="Z180" s="125"/>
      <c r="AA180" s="125"/>
      <c r="AB180" s="125"/>
      <c r="AC180" s="125"/>
      <c r="AD180" s="125"/>
      <c r="AE180" s="125"/>
      <c r="AF180" s="125"/>
      <c r="AG180" s="125"/>
      <c r="AH180" s="125"/>
      <c r="AI180" s="125"/>
      <c r="AJ180" s="125"/>
      <c r="AK180" s="125"/>
      <c r="AL180" s="125"/>
      <c r="AM180" s="125"/>
      <c r="AN180" s="125"/>
      <c r="AO180" s="125"/>
      <c r="AP180" s="125"/>
      <c r="AQ180" s="125"/>
      <c r="AR180" s="125"/>
      <c r="AT180" s="350"/>
      <c r="AU180" s="125"/>
      <c r="AV180" s="125"/>
      <c r="AW180" s="125"/>
      <c r="AX180" s="125"/>
      <c r="AY180" s="125"/>
      <c r="AZ180" s="125"/>
      <c r="BA180" s="125"/>
      <c r="BB180" s="125"/>
      <c r="BC180" s="125"/>
      <c r="BD180" s="125"/>
      <c r="BE180" s="125"/>
      <c r="BF180" s="125"/>
      <c r="BG180" s="125"/>
      <c r="BH180" s="125"/>
      <c r="BI180" s="864"/>
      <c r="BJ180" s="864"/>
      <c r="BK180" s="864"/>
      <c r="BL180" s="864"/>
      <c r="BM180" s="864"/>
      <c r="BN180" s="125"/>
      <c r="BO180" s="125"/>
      <c r="BP180" s="125"/>
      <c r="BQ180" s="125"/>
      <c r="BR180" s="125"/>
      <c r="BS180" s="125"/>
      <c r="BT180" s="125"/>
      <c r="BU180" s="125"/>
      <c r="BV180" s="125"/>
      <c r="BW180" s="125"/>
      <c r="BX180" s="125"/>
      <c r="BY180" s="125"/>
      <c r="BZ180" s="125"/>
      <c r="CA180" s="125"/>
      <c r="CB180" s="125"/>
      <c r="CC180" s="125"/>
      <c r="CD180" s="125"/>
      <c r="CE180" s="125"/>
    </row>
    <row r="181" spans="7:86" ht="33.75" customHeight="1" thickBot="1" x14ac:dyDescent="0.2">
      <c r="G181" s="2"/>
      <c r="H181" s="350"/>
      <c r="I181" s="350"/>
      <c r="J181" s="350"/>
      <c r="K181" s="350"/>
      <c r="L181" s="350"/>
      <c r="M181" s="350"/>
      <c r="N181" s="350"/>
      <c r="O181" s="350"/>
      <c r="P181" s="350"/>
      <c r="Q181" s="350"/>
      <c r="R181" s="350"/>
      <c r="S181" s="350"/>
      <c r="T181" s="350"/>
      <c r="U181" s="350"/>
      <c r="V181" s="118"/>
      <c r="W181" s="118"/>
      <c r="Y181" s="861" t="str">
        <f>計算_集計!CZ15</f>
        <v>＊</v>
      </c>
      <c r="Z181" s="125"/>
      <c r="AA181" s="125"/>
      <c r="AB181" s="125"/>
      <c r="AC181" s="350"/>
      <c r="AD181" s="350"/>
      <c r="AE181" s="350"/>
      <c r="AF181" s="350"/>
      <c r="AG181" s="350"/>
      <c r="AH181" s="350"/>
      <c r="AI181" s="350"/>
      <c r="AJ181" s="350"/>
      <c r="AK181" s="350"/>
      <c r="AL181" s="75"/>
      <c r="AM181" s="75"/>
      <c r="AN181" s="75"/>
      <c r="AO181" s="75"/>
      <c r="AP181" s="75"/>
      <c r="AQ181" s="125"/>
      <c r="AR181" s="125"/>
      <c r="AT181" s="75"/>
      <c r="AU181" s="350"/>
      <c r="AV181" s="350"/>
      <c r="AW181" s="350"/>
      <c r="AX181" s="350"/>
      <c r="AY181" s="350"/>
      <c r="AZ181" s="350"/>
      <c r="BA181" s="350"/>
      <c r="BB181" s="350"/>
      <c r="BC181" s="350"/>
      <c r="BD181" s="350"/>
      <c r="BE181" s="350"/>
      <c r="BF181" s="350"/>
      <c r="BG181" s="350"/>
      <c r="BH181" s="350"/>
      <c r="BI181" s="126"/>
      <c r="BJ181" s="126"/>
      <c r="BK181" s="374"/>
      <c r="BL181" s="125"/>
      <c r="BM181" s="125"/>
      <c r="BN181" s="350"/>
      <c r="BO181" s="350"/>
      <c r="BP181" s="350"/>
      <c r="BQ181" s="350"/>
      <c r="BR181" s="350"/>
      <c r="BS181" s="350"/>
      <c r="BT181" s="350"/>
      <c r="BU181" s="350"/>
      <c r="BV181" s="350"/>
      <c r="BW181" s="350"/>
      <c r="BX181" s="350"/>
      <c r="BY181" s="75"/>
      <c r="BZ181" s="125"/>
      <c r="CA181" s="125"/>
      <c r="CB181" s="125"/>
      <c r="CC181" s="75"/>
    </row>
    <row r="182" spans="7:86" ht="33.75" customHeight="1" thickBot="1" x14ac:dyDescent="0.2">
      <c r="G182" s="2"/>
      <c r="H182" s="350"/>
      <c r="I182" s="350"/>
      <c r="J182" s="350"/>
      <c r="K182" s="350"/>
      <c r="L182" s="350"/>
      <c r="M182" s="350"/>
      <c r="N182" s="350"/>
      <c r="O182" s="350"/>
      <c r="P182" s="350"/>
      <c r="Q182" s="350"/>
      <c r="R182" s="350"/>
      <c r="S182" s="350"/>
      <c r="T182" s="350"/>
      <c r="U182" s="350"/>
      <c r="V182" s="118"/>
      <c r="W182" s="118"/>
      <c r="Y182" s="862"/>
      <c r="Z182" s="125"/>
      <c r="AA182" s="125"/>
      <c r="AB182" s="125"/>
      <c r="AC182" s="350"/>
      <c r="AD182" s="350"/>
      <c r="AE182" s="350"/>
      <c r="AF182" s="350"/>
      <c r="AG182" s="350"/>
      <c r="AH182" s="350"/>
      <c r="AI182" s="350"/>
      <c r="AJ182" s="350"/>
      <c r="AK182" s="350"/>
      <c r="AL182" s="75"/>
      <c r="AM182" s="75"/>
      <c r="AN182" s="75"/>
      <c r="AO182" s="75"/>
      <c r="AP182" s="75"/>
      <c r="AQ182" s="125"/>
      <c r="AR182" s="125"/>
      <c r="AT182" s="75"/>
      <c r="AU182" s="350"/>
      <c r="AV182" s="350"/>
      <c r="AW182" s="350"/>
      <c r="AX182" s="350"/>
      <c r="AY182" s="350"/>
      <c r="AZ182" s="350"/>
      <c r="BA182" s="350"/>
      <c r="BB182" s="350"/>
      <c r="BC182" s="350"/>
      <c r="BD182" s="350"/>
      <c r="BE182" s="350"/>
      <c r="BF182" s="350"/>
      <c r="BG182" s="350"/>
      <c r="BH182" s="350"/>
      <c r="BI182" s="126"/>
      <c r="BJ182" s="126"/>
      <c r="BK182" s="861" t="str">
        <f>計算_集計!DZ15</f>
        <v>＊</v>
      </c>
      <c r="BL182" s="125"/>
      <c r="BM182" s="125"/>
      <c r="BN182" s="350"/>
      <c r="BO182" s="350"/>
      <c r="BP182" s="350"/>
      <c r="BQ182" s="350"/>
      <c r="BR182" s="350"/>
      <c r="BS182" s="350"/>
      <c r="BT182" s="350"/>
      <c r="BU182" s="350"/>
      <c r="BV182" s="350"/>
      <c r="BW182" s="350"/>
      <c r="BX182" s="350"/>
      <c r="BY182" s="75"/>
      <c r="BZ182" s="125"/>
      <c r="CA182" s="125"/>
      <c r="CB182" s="125"/>
      <c r="CC182" s="75"/>
    </row>
    <row r="183" spans="7:86" ht="33.75" customHeight="1" thickBot="1" x14ac:dyDescent="0.2">
      <c r="G183" s="2"/>
      <c r="H183" s="350"/>
      <c r="I183" s="350"/>
      <c r="J183" s="350"/>
      <c r="K183" s="350"/>
      <c r="L183" s="350"/>
      <c r="M183" s="350"/>
      <c r="N183" s="350"/>
      <c r="O183" s="350"/>
      <c r="P183" s="350"/>
      <c r="Q183" s="350"/>
      <c r="R183" s="350"/>
      <c r="S183" s="350"/>
      <c r="T183" s="350"/>
      <c r="U183" s="350"/>
      <c r="V183" s="118"/>
      <c r="W183" s="118"/>
      <c r="Y183" s="374"/>
      <c r="Z183" s="350"/>
      <c r="AA183" s="350"/>
      <c r="AB183" s="350"/>
      <c r="AC183" s="350"/>
      <c r="AD183" s="350"/>
      <c r="AE183" s="350"/>
      <c r="AF183" s="350"/>
      <c r="AG183" s="350"/>
      <c r="AH183" s="350"/>
      <c r="AI183" s="350"/>
      <c r="AJ183" s="350"/>
      <c r="AK183" s="350"/>
      <c r="AL183" s="350"/>
      <c r="AM183" s="350"/>
      <c r="AN183" s="350"/>
      <c r="AO183" s="350"/>
      <c r="AP183" s="350"/>
      <c r="AQ183" s="125"/>
      <c r="AR183" s="125"/>
      <c r="AT183" s="350"/>
      <c r="AU183" s="350"/>
      <c r="AV183" s="350"/>
      <c r="AW183" s="350"/>
      <c r="AX183" s="350"/>
      <c r="AY183" s="350"/>
      <c r="AZ183" s="350"/>
      <c r="BA183" s="350"/>
      <c r="BB183" s="350"/>
      <c r="BC183" s="350"/>
      <c r="BD183" s="350"/>
      <c r="BE183" s="350"/>
      <c r="BF183" s="350"/>
      <c r="BG183" s="350"/>
      <c r="BH183" s="350"/>
      <c r="BI183" s="126"/>
      <c r="BJ183" s="126"/>
      <c r="BK183" s="862"/>
      <c r="BL183" s="125"/>
      <c r="BM183" s="125"/>
      <c r="BN183" s="350"/>
      <c r="BO183" s="350"/>
      <c r="BP183" s="350"/>
      <c r="BQ183" s="350"/>
      <c r="BR183" s="350"/>
      <c r="BS183" s="350"/>
      <c r="BT183" s="350"/>
      <c r="BU183" s="350"/>
      <c r="BV183" s="350"/>
      <c r="BW183" s="350"/>
      <c r="BX183" s="350"/>
      <c r="BY183" s="350"/>
      <c r="BZ183" s="125"/>
      <c r="CA183" s="125"/>
      <c r="CB183" s="125"/>
      <c r="CC183" s="350"/>
    </row>
    <row r="184" spans="7:86" ht="33.75" customHeight="1" x14ac:dyDescent="0.15">
      <c r="G184" s="2"/>
      <c r="H184" s="350"/>
      <c r="I184" s="350"/>
      <c r="J184" s="350"/>
      <c r="K184" s="350"/>
      <c r="L184" s="350"/>
      <c r="M184" s="350"/>
      <c r="N184" s="350"/>
      <c r="O184" s="350"/>
      <c r="P184" s="350"/>
      <c r="Q184" s="350"/>
      <c r="R184" s="350"/>
      <c r="S184" s="350"/>
      <c r="T184" s="350"/>
      <c r="U184" s="350"/>
      <c r="V184" s="118"/>
      <c r="W184" s="118"/>
      <c r="Y184" s="374"/>
      <c r="Z184" s="350"/>
      <c r="AA184" s="350"/>
      <c r="AB184" s="350"/>
      <c r="AC184" s="350"/>
      <c r="AD184" s="350"/>
      <c r="AE184" s="350"/>
      <c r="AF184" s="350"/>
      <c r="AG184" s="350"/>
      <c r="AH184" s="350"/>
      <c r="AI184" s="350"/>
      <c r="AJ184" s="350"/>
      <c r="AK184" s="350"/>
      <c r="AL184" s="350"/>
      <c r="AM184" s="350"/>
      <c r="AN184" s="350"/>
      <c r="AO184" s="350"/>
      <c r="AP184" s="350"/>
      <c r="AQ184" s="125"/>
      <c r="AR184" s="125"/>
      <c r="AT184" s="350"/>
      <c r="AU184" s="350"/>
      <c r="AV184" s="350"/>
      <c r="AW184" s="350"/>
      <c r="AX184" s="350"/>
      <c r="AY184" s="350"/>
      <c r="AZ184" s="350"/>
      <c r="BA184" s="350"/>
      <c r="BB184" s="350"/>
      <c r="BC184" s="350"/>
      <c r="BD184" s="350"/>
      <c r="BE184" s="350"/>
      <c r="BF184" s="350"/>
      <c r="BG184" s="350"/>
      <c r="BH184" s="350"/>
      <c r="BI184" s="126"/>
      <c r="BJ184" s="126"/>
      <c r="BK184" s="374"/>
      <c r="BL184" s="125"/>
      <c r="BM184" s="125"/>
      <c r="BN184" s="350"/>
      <c r="BO184" s="350"/>
      <c r="BP184" s="350"/>
      <c r="BQ184" s="350"/>
      <c r="BR184" s="350"/>
      <c r="BS184" s="350"/>
      <c r="BT184" s="350"/>
      <c r="BU184" s="350"/>
      <c r="BV184" s="350"/>
      <c r="BW184" s="350"/>
      <c r="BX184" s="350"/>
      <c r="BY184" s="350"/>
      <c r="BZ184" s="125"/>
      <c r="CA184" s="125"/>
      <c r="CB184" s="125"/>
      <c r="CC184" s="350"/>
    </row>
    <row r="185" spans="7:86" ht="33.75" customHeight="1" thickBot="1" x14ac:dyDescent="0.2">
      <c r="G185" s="2"/>
      <c r="H185" s="350"/>
      <c r="I185" s="350"/>
      <c r="J185" s="350"/>
      <c r="K185" s="350"/>
      <c r="L185" s="350"/>
      <c r="M185" s="350"/>
      <c r="N185" s="350"/>
      <c r="O185" s="350"/>
      <c r="P185" s="350"/>
      <c r="Q185" s="350"/>
      <c r="R185" s="350"/>
      <c r="S185" s="350"/>
      <c r="T185" s="350"/>
      <c r="U185" s="350"/>
      <c r="V185" s="118"/>
      <c r="W185" s="118"/>
      <c r="Y185" s="374"/>
      <c r="Z185" s="350"/>
      <c r="AA185" s="350"/>
      <c r="AB185" s="350"/>
      <c r="AC185" s="350"/>
      <c r="AD185" s="350"/>
      <c r="AE185" s="350"/>
      <c r="AF185" s="350"/>
      <c r="AG185" s="350"/>
      <c r="AH185" s="350"/>
      <c r="AI185" s="350"/>
      <c r="AJ185" s="350"/>
      <c r="AK185" s="350"/>
      <c r="AL185" s="350"/>
      <c r="AM185" s="350"/>
      <c r="AN185" s="350"/>
      <c r="AO185" s="350"/>
      <c r="AP185" s="350"/>
      <c r="AQ185" s="125"/>
      <c r="AR185" s="125"/>
      <c r="AT185" s="350"/>
      <c r="AU185" s="350"/>
      <c r="AV185" s="350"/>
      <c r="AW185" s="350"/>
      <c r="AX185" s="350"/>
      <c r="AY185" s="350"/>
      <c r="AZ185" s="350"/>
      <c r="BA185" s="350"/>
      <c r="BB185" s="350"/>
      <c r="BC185" s="350"/>
      <c r="BD185" s="350"/>
      <c r="BE185" s="350"/>
      <c r="BF185" s="350"/>
      <c r="BG185" s="350"/>
      <c r="BH185" s="350"/>
      <c r="BI185" s="126"/>
      <c r="BJ185" s="126"/>
      <c r="BK185" s="374"/>
      <c r="BL185" s="125"/>
      <c r="BM185" s="125"/>
      <c r="BN185" s="350"/>
      <c r="BO185" s="350"/>
      <c r="BP185" s="350"/>
      <c r="BQ185" s="350"/>
      <c r="BR185" s="350"/>
      <c r="BS185" s="350"/>
      <c r="BT185" s="350"/>
      <c r="BU185" s="350"/>
      <c r="BV185" s="350"/>
      <c r="BW185" s="350"/>
      <c r="BX185" s="350"/>
      <c r="BY185" s="350"/>
      <c r="BZ185" s="125"/>
      <c r="CA185" s="125"/>
      <c r="CB185" s="125"/>
      <c r="CC185" s="350"/>
    </row>
    <row r="186" spans="7:86" ht="33.75" customHeight="1" thickBot="1" x14ac:dyDescent="0.2">
      <c r="G186" s="2"/>
      <c r="H186" s="350"/>
      <c r="I186" s="350"/>
      <c r="J186" s="350"/>
      <c r="K186" s="350"/>
      <c r="L186" s="350"/>
      <c r="M186" s="350"/>
      <c r="N186" s="350"/>
      <c r="O186" s="350"/>
      <c r="P186" s="350"/>
      <c r="Q186" s="350"/>
      <c r="R186" s="350"/>
      <c r="S186" s="350"/>
      <c r="T186" s="350"/>
      <c r="U186" s="350"/>
      <c r="V186" s="118"/>
      <c r="W186" s="118"/>
      <c r="Y186" s="861" t="str">
        <f>計算_集計!DB15</f>
        <v/>
      </c>
      <c r="Z186" s="350"/>
      <c r="AA186" s="350"/>
      <c r="AB186" s="350"/>
      <c r="AC186" s="350"/>
      <c r="AD186" s="350"/>
      <c r="AE186" s="350"/>
      <c r="AF186" s="350"/>
      <c r="AG186" s="350"/>
      <c r="AH186" s="350"/>
      <c r="AI186" s="350"/>
      <c r="AJ186" s="350"/>
      <c r="AK186" s="350"/>
      <c r="AL186" s="350"/>
      <c r="AM186" s="350"/>
      <c r="AN186" s="350"/>
      <c r="AO186" s="350"/>
      <c r="AP186" s="350"/>
      <c r="AQ186" s="125"/>
      <c r="AR186" s="125"/>
      <c r="AT186" s="350"/>
      <c r="AU186" s="350"/>
      <c r="AV186" s="350"/>
      <c r="AW186" s="350"/>
      <c r="AX186" s="350"/>
      <c r="AY186" s="350"/>
      <c r="AZ186" s="350"/>
      <c r="BA186" s="350"/>
      <c r="BB186" s="350"/>
      <c r="BC186" s="350"/>
      <c r="BD186" s="350"/>
      <c r="BE186" s="350"/>
      <c r="BF186" s="350"/>
      <c r="BG186" s="350"/>
      <c r="BH186" s="350"/>
      <c r="BI186" s="126"/>
      <c r="BJ186" s="126"/>
      <c r="BK186" s="374"/>
      <c r="BL186" s="125"/>
      <c r="BM186" s="125"/>
      <c r="BN186" s="350"/>
      <c r="BO186" s="350"/>
      <c r="BP186" s="350"/>
      <c r="BQ186" s="350"/>
      <c r="BR186" s="350"/>
      <c r="BS186" s="350"/>
      <c r="BT186" s="350"/>
      <c r="BU186" s="350"/>
      <c r="BV186" s="350"/>
      <c r="BW186" s="350"/>
      <c r="BX186" s="350"/>
      <c r="BY186" s="350"/>
      <c r="BZ186" s="125"/>
      <c r="CA186" s="125"/>
      <c r="CB186" s="125"/>
      <c r="CC186" s="350"/>
    </row>
    <row r="187" spans="7:86" ht="33.75" customHeight="1" thickBot="1" x14ac:dyDescent="0.2">
      <c r="G187" s="2"/>
      <c r="H187" s="350"/>
      <c r="I187" s="350"/>
      <c r="J187" s="350"/>
      <c r="K187" s="350"/>
      <c r="L187" s="350"/>
      <c r="M187" s="350"/>
      <c r="N187" s="350"/>
      <c r="O187" s="350"/>
      <c r="P187" s="350"/>
      <c r="Q187" s="350"/>
      <c r="R187" s="350"/>
      <c r="S187" s="350"/>
      <c r="T187" s="350"/>
      <c r="U187" s="350"/>
      <c r="V187" s="118"/>
      <c r="W187" s="118"/>
      <c r="Y187" s="862"/>
      <c r="Z187" s="350"/>
      <c r="AA187" s="350"/>
      <c r="AB187" s="350"/>
      <c r="AC187" s="350"/>
      <c r="AD187" s="350"/>
      <c r="AE187" s="350"/>
      <c r="AF187" s="350"/>
      <c r="AG187" s="350"/>
      <c r="AH187" s="350"/>
      <c r="AI187" s="350"/>
      <c r="AJ187" s="350"/>
      <c r="AK187" s="350"/>
      <c r="AL187" s="350"/>
      <c r="AM187" s="350"/>
      <c r="AN187" s="350"/>
      <c r="AO187" s="350"/>
      <c r="AP187" s="350"/>
      <c r="AQ187" s="125"/>
      <c r="AR187" s="125"/>
      <c r="AT187" s="350"/>
      <c r="AU187" s="350"/>
      <c r="AV187" s="350"/>
      <c r="AW187" s="350"/>
      <c r="AX187" s="350"/>
      <c r="AY187" s="350"/>
      <c r="AZ187" s="350"/>
      <c r="BA187" s="350"/>
      <c r="BB187" s="350"/>
      <c r="BC187" s="350"/>
      <c r="BD187" s="350"/>
      <c r="BE187" s="350"/>
      <c r="BF187" s="350"/>
      <c r="BG187" s="350"/>
      <c r="BH187" s="350"/>
      <c r="BI187" s="126"/>
      <c r="BJ187" s="126"/>
      <c r="BK187" s="861" t="str">
        <f>計算_集計!EB15</f>
        <v/>
      </c>
      <c r="BL187" s="118"/>
      <c r="BM187" s="350"/>
      <c r="BN187" s="350"/>
      <c r="BO187" s="350"/>
      <c r="BP187" s="350"/>
      <c r="BQ187" s="350"/>
      <c r="BR187" s="350"/>
      <c r="BS187" s="350"/>
      <c r="BT187" s="350"/>
      <c r="BU187" s="350"/>
      <c r="BV187" s="350"/>
      <c r="BW187" s="350"/>
      <c r="BX187" s="350"/>
      <c r="BY187" s="350"/>
      <c r="BZ187" s="125"/>
      <c r="CA187" s="125"/>
      <c r="CB187" s="125"/>
      <c r="CC187" s="350"/>
    </row>
    <row r="188" spans="7:86" ht="33.75" customHeight="1" thickBot="1" x14ac:dyDescent="0.2">
      <c r="G188" s="2"/>
      <c r="H188" s="350"/>
      <c r="I188" s="350"/>
      <c r="J188" s="350"/>
      <c r="K188" s="350"/>
      <c r="L188" s="350"/>
      <c r="M188" s="350"/>
      <c r="N188" s="350"/>
      <c r="O188" s="350"/>
      <c r="P188" s="350"/>
      <c r="Q188" s="350"/>
      <c r="R188" s="350"/>
      <c r="S188" s="350"/>
      <c r="T188" s="350"/>
      <c r="U188" s="350"/>
      <c r="V188" s="118"/>
      <c r="W188" s="118"/>
      <c r="Y188" s="374"/>
      <c r="Z188" s="350"/>
      <c r="AA188" s="350"/>
      <c r="AB188" s="350"/>
      <c r="AC188" s="350"/>
      <c r="AD188" s="350"/>
      <c r="AE188" s="350"/>
      <c r="AF188" s="350"/>
      <c r="AG188" s="350"/>
      <c r="AH188" s="350"/>
      <c r="AI188" s="350"/>
      <c r="AJ188" s="350"/>
      <c r="AK188" s="350"/>
      <c r="AL188" s="350"/>
      <c r="AM188" s="350"/>
      <c r="AN188" s="350"/>
      <c r="AO188" s="350"/>
      <c r="AP188" s="350"/>
      <c r="AQ188" s="125"/>
      <c r="AR188" s="125"/>
      <c r="AT188" s="350"/>
      <c r="AU188" s="350"/>
      <c r="AV188" s="350"/>
      <c r="AW188" s="350"/>
      <c r="AX188" s="350"/>
      <c r="AY188" s="350"/>
      <c r="AZ188" s="350"/>
      <c r="BA188" s="350"/>
      <c r="BB188" s="350"/>
      <c r="BC188" s="350"/>
      <c r="BD188" s="350"/>
      <c r="BE188" s="350"/>
      <c r="BF188" s="350"/>
      <c r="BG188" s="350"/>
      <c r="BH188" s="350"/>
      <c r="BI188" s="126"/>
      <c r="BJ188" s="126"/>
      <c r="BK188" s="862"/>
      <c r="BL188" s="118"/>
      <c r="BM188" s="350"/>
      <c r="BN188" s="350"/>
      <c r="BO188" s="350"/>
      <c r="BP188" s="350"/>
      <c r="BQ188" s="350"/>
      <c r="BR188" s="350"/>
      <c r="BS188" s="350"/>
      <c r="BT188" s="350"/>
      <c r="BU188" s="350"/>
      <c r="BV188" s="350"/>
      <c r="BW188" s="350"/>
      <c r="BX188" s="350"/>
      <c r="BY188" s="350"/>
      <c r="BZ188" s="125"/>
      <c r="CA188" s="125"/>
      <c r="CB188" s="125"/>
      <c r="CC188" s="350"/>
    </row>
    <row r="189" spans="7:86" ht="33.75" customHeight="1" x14ac:dyDescent="0.15">
      <c r="G189" s="2"/>
      <c r="H189" s="350"/>
      <c r="I189" s="350"/>
      <c r="J189" s="350"/>
      <c r="K189" s="350"/>
      <c r="L189" s="350"/>
      <c r="M189" s="350"/>
      <c r="N189" s="350"/>
      <c r="O189" s="350"/>
      <c r="P189" s="350"/>
      <c r="Q189" s="350"/>
      <c r="R189" s="350"/>
      <c r="S189" s="350"/>
      <c r="T189" s="350"/>
      <c r="U189" s="350"/>
      <c r="V189" s="118"/>
      <c r="W189" s="118"/>
      <c r="Y189" s="375"/>
      <c r="Z189" s="350"/>
      <c r="AA189" s="350"/>
      <c r="AB189" s="350"/>
      <c r="AC189" s="350"/>
      <c r="AD189" s="350"/>
      <c r="AE189" s="350"/>
      <c r="AF189" s="350"/>
      <c r="AG189" s="350"/>
      <c r="AH189" s="350"/>
      <c r="AI189" s="350"/>
      <c r="AJ189" s="350"/>
      <c r="AK189" s="350"/>
      <c r="AL189" s="350"/>
      <c r="AM189" s="350"/>
      <c r="AN189" s="350"/>
      <c r="AO189" s="350"/>
      <c r="AP189" s="350"/>
      <c r="AQ189" s="125"/>
      <c r="AR189" s="125"/>
      <c r="AT189" s="350"/>
      <c r="AU189" s="350"/>
      <c r="AV189" s="350"/>
      <c r="AW189" s="350"/>
      <c r="AX189" s="350"/>
      <c r="AY189" s="350"/>
      <c r="AZ189" s="350"/>
      <c r="BA189" s="350"/>
      <c r="BB189" s="350"/>
      <c r="BC189" s="350"/>
      <c r="BD189" s="350"/>
      <c r="BE189" s="350"/>
      <c r="BF189" s="350"/>
      <c r="BG189" s="350"/>
      <c r="BH189" s="350"/>
      <c r="BI189" s="126"/>
      <c r="BJ189" s="126"/>
      <c r="BK189" s="374"/>
      <c r="BL189" s="118"/>
      <c r="BM189" s="350"/>
      <c r="BN189" s="350"/>
      <c r="BO189" s="350"/>
      <c r="BP189" s="350"/>
      <c r="BQ189" s="350"/>
      <c r="BR189" s="350"/>
      <c r="BS189" s="350"/>
      <c r="BT189" s="350"/>
      <c r="BU189" s="350"/>
      <c r="BV189" s="350"/>
      <c r="BW189" s="350"/>
      <c r="BX189" s="350"/>
      <c r="BY189" s="350"/>
      <c r="BZ189" s="125"/>
      <c r="CA189" s="125"/>
      <c r="CB189" s="125"/>
      <c r="CC189" s="350"/>
    </row>
    <row r="190" spans="7:86" ht="33.75" customHeight="1" thickBot="1" x14ac:dyDescent="0.2">
      <c r="G190" s="2"/>
      <c r="H190" s="350"/>
      <c r="I190" s="350"/>
      <c r="J190" s="350"/>
      <c r="K190" s="350"/>
      <c r="L190" s="350"/>
      <c r="M190" s="350"/>
      <c r="N190" s="350"/>
      <c r="O190" s="350"/>
      <c r="P190" s="350"/>
      <c r="Q190" s="350"/>
      <c r="R190" s="350"/>
      <c r="S190" s="350"/>
      <c r="T190" s="350"/>
      <c r="U190" s="350"/>
      <c r="V190" s="118"/>
      <c r="W190" s="118"/>
      <c r="Y190" s="375"/>
      <c r="Z190" s="350"/>
      <c r="AA190" s="350"/>
      <c r="AB190" s="350"/>
      <c r="AC190" s="350"/>
      <c r="AD190" s="350"/>
      <c r="AE190" s="350"/>
      <c r="AF190" s="350"/>
      <c r="AG190" s="350"/>
      <c r="AH190" s="350"/>
      <c r="AI190" s="350"/>
      <c r="AJ190" s="350"/>
      <c r="AK190" s="350"/>
      <c r="AL190" s="350"/>
      <c r="AM190" s="350"/>
      <c r="AN190" s="350"/>
      <c r="AO190" s="350"/>
      <c r="AP190" s="350"/>
      <c r="AQ190" s="125"/>
      <c r="AR190" s="125"/>
      <c r="AT190" s="350"/>
      <c r="AU190" s="350"/>
      <c r="AV190" s="350"/>
      <c r="AW190" s="350"/>
      <c r="AX190" s="350"/>
      <c r="AY190" s="350"/>
      <c r="AZ190" s="350"/>
      <c r="BA190" s="350"/>
      <c r="BB190" s="350"/>
      <c r="BC190" s="350"/>
      <c r="BD190" s="350"/>
      <c r="BE190" s="350"/>
      <c r="BF190" s="350"/>
      <c r="BG190" s="350"/>
      <c r="BH190" s="350"/>
      <c r="BI190" s="126"/>
      <c r="BJ190" s="126"/>
      <c r="BK190" s="375"/>
      <c r="BL190" s="118"/>
      <c r="BM190" s="350"/>
      <c r="BN190" s="350"/>
      <c r="BO190" s="350"/>
      <c r="BP190" s="350"/>
      <c r="BQ190" s="350"/>
      <c r="BR190" s="350"/>
      <c r="BS190" s="350"/>
      <c r="BT190" s="350"/>
      <c r="BU190" s="350"/>
      <c r="BV190" s="350"/>
      <c r="BW190" s="350"/>
      <c r="BX190" s="350"/>
      <c r="BY190" s="350"/>
      <c r="BZ190" s="125"/>
      <c r="CA190" s="125"/>
      <c r="CB190" s="125"/>
      <c r="CC190" s="350"/>
    </row>
    <row r="191" spans="7:86" ht="33.75" customHeight="1" thickBot="1" x14ac:dyDescent="0.2">
      <c r="G191" s="2"/>
      <c r="H191" s="350"/>
      <c r="I191" s="350"/>
      <c r="J191" s="350"/>
      <c r="K191" s="350"/>
      <c r="L191" s="350"/>
      <c r="M191" s="350"/>
      <c r="N191" s="350"/>
      <c r="O191" s="350"/>
      <c r="P191" s="350"/>
      <c r="Q191" s="350"/>
      <c r="R191" s="350"/>
      <c r="S191" s="350"/>
      <c r="T191" s="350"/>
      <c r="U191" s="350"/>
      <c r="V191" s="118"/>
      <c r="W191" s="118"/>
      <c r="Y191" s="861" t="str">
        <f>計算_集計!DD15</f>
        <v/>
      </c>
      <c r="Z191" s="350"/>
      <c r="AA191" s="350"/>
      <c r="AB191" s="350"/>
      <c r="AC191" s="350"/>
      <c r="AD191" s="350"/>
      <c r="AE191" s="350"/>
      <c r="AF191" s="350"/>
      <c r="AG191" s="350"/>
      <c r="AH191" s="350"/>
      <c r="AI191" s="350"/>
      <c r="AJ191" s="350"/>
      <c r="AK191" s="350"/>
      <c r="AL191" s="350"/>
      <c r="AM191" s="350"/>
      <c r="AN191" s="350"/>
      <c r="AO191" s="350"/>
      <c r="AP191" s="350"/>
      <c r="AQ191" s="125"/>
      <c r="AR191" s="125"/>
      <c r="AT191" s="350"/>
      <c r="AU191" s="350"/>
      <c r="AV191" s="350"/>
      <c r="AW191" s="350"/>
      <c r="AX191" s="350"/>
      <c r="AY191" s="350"/>
      <c r="AZ191" s="350"/>
      <c r="BA191" s="350"/>
      <c r="BB191" s="350"/>
      <c r="BC191" s="350"/>
      <c r="BD191" s="350"/>
      <c r="BE191" s="350"/>
      <c r="BF191" s="350"/>
      <c r="BG191" s="350"/>
      <c r="BH191" s="350"/>
      <c r="BI191" s="126"/>
      <c r="BJ191" s="126"/>
      <c r="BK191" s="375"/>
      <c r="BL191" s="118"/>
      <c r="BM191" s="350"/>
      <c r="BN191" s="350"/>
      <c r="BO191" s="350"/>
      <c r="BP191" s="350"/>
      <c r="BQ191" s="350"/>
      <c r="BR191" s="350"/>
      <c r="BS191" s="350"/>
      <c r="BT191" s="350"/>
      <c r="BU191" s="350"/>
      <c r="BV191" s="350"/>
      <c r="BW191" s="350"/>
      <c r="BX191" s="350"/>
      <c r="BY191" s="350"/>
      <c r="BZ191" s="125"/>
      <c r="CA191" s="125"/>
      <c r="CB191" s="125"/>
      <c r="CC191" s="350"/>
    </row>
    <row r="192" spans="7:86" ht="33.75" customHeight="1" thickBot="1" x14ac:dyDescent="0.2">
      <c r="G192" s="2"/>
      <c r="H192" s="350"/>
      <c r="I192" s="350"/>
      <c r="J192" s="350"/>
      <c r="K192" s="350"/>
      <c r="L192" s="350"/>
      <c r="M192" s="350"/>
      <c r="N192" s="350"/>
      <c r="O192" s="350"/>
      <c r="P192" s="350"/>
      <c r="Q192" s="350"/>
      <c r="R192" s="350"/>
      <c r="S192" s="350"/>
      <c r="T192" s="350"/>
      <c r="U192" s="350"/>
      <c r="V192" s="118"/>
      <c r="W192" s="118"/>
      <c r="Y192" s="862"/>
      <c r="Z192" s="350"/>
      <c r="AA192" s="350"/>
      <c r="AB192" s="350"/>
      <c r="AC192" s="350"/>
      <c r="AD192" s="350"/>
      <c r="AE192" s="350"/>
      <c r="AF192" s="350"/>
      <c r="AG192" s="350"/>
      <c r="AH192" s="350"/>
      <c r="AI192" s="350"/>
      <c r="AJ192" s="350"/>
      <c r="AK192" s="350"/>
      <c r="AL192" s="350"/>
      <c r="AM192" s="350"/>
      <c r="AN192" s="350"/>
      <c r="AO192" s="350"/>
      <c r="AP192" s="350"/>
      <c r="AQ192" s="125"/>
      <c r="AR192" s="125"/>
      <c r="AT192" s="350"/>
      <c r="AU192" s="350"/>
      <c r="AV192" s="350"/>
      <c r="AW192" s="350"/>
      <c r="AX192" s="350"/>
      <c r="AY192" s="350"/>
      <c r="AZ192" s="350"/>
      <c r="BA192" s="350"/>
      <c r="BB192" s="350"/>
      <c r="BC192" s="350"/>
      <c r="BD192" s="350"/>
      <c r="BE192" s="350"/>
      <c r="BF192" s="350"/>
      <c r="BG192" s="350"/>
      <c r="BH192" s="350"/>
      <c r="BI192" s="126"/>
      <c r="BJ192" s="126"/>
      <c r="BK192" s="861" t="str">
        <f>計算_集計!ED15</f>
        <v/>
      </c>
      <c r="BL192" s="118"/>
      <c r="BM192" s="350"/>
      <c r="BN192" s="350"/>
      <c r="BO192" s="350"/>
      <c r="BP192" s="350"/>
      <c r="BQ192" s="350"/>
      <c r="BR192" s="350"/>
      <c r="BS192" s="350"/>
      <c r="BT192" s="350"/>
      <c r="BU192" s="350"/>
      <c r="BV192" s="350"/>
      <c r="BW192" s="350"/>
      <c r="BX192" s="350"/>
      <c r="BY192" s="350"/>
      <c r="BZ192" s="125"/>
      <c r="CA192" s="125"/>
      <c r="CB192" s="125"/>
      <c r="CC192" s="350"/>
    </row>
    <row r="193" spans="7:81" ht="33.75" customHeight="1" thickBot="1" x14ac:dyDescent="0.2">
      <c r="G193" s="2"/>
      <c r="H193" s="350"/>
      <c r="I193" s="350"/>
      <c r="J193" s="350"/>
      <c r="K193" s="350"/>
      <c r="L193" s="350"/>
      <c r="M193" s="350"/>
      <c r="N193" s="350"/>
      <c r="O193" s="350"/>
      <c r="P193" s="350"/>
      <c r="Q193" s="350"/>
      <c r="R193" s="350"/>
      <c r="S193" s="350"/>
      <c r="T193" s="350"/>
      <c r="U193" s="350"/>
      <c r="V193" s="118"/>
      <c r="W193" s="118"/>
      <c r="Y193" s="375"/>
      <c r="Z193" s="350"/>
      <c r="AA193" s="350"/>
      <c r="AB193" s="350"/>
      <c r="AC193" s="350"/>
      <c r="AD193" s="350"/>
      <c r="AE193" s="350"/>
      <c r="AF193" s="350"/>
      <c r="AG193" s="350"/>
      <c r="AH193" s="350"/>
      <c r="AI193" s="350"/>
      <c r="AJ193" s="350"/>
      <c r="AK193" s="350"/>
      <c r="AL193" s="350"/>
      <c r="AM193" s="350"/>
      <c r="AN193" s="350"/>
      <c r="AO193" s="350"/>
      <c r="AP193" s="350"/>
      <c r="AQ193" s="125"/>
      <c r="AR193" s="125"/>
      <c r="AT193" s="350"/>
      <c r="AU193" s="350"/>
      <c r="AV193" s="350"/>
      <c r="AW193" s="350"/>
      <c r="AX193" s="350"/>
      <c r="AY193" s="350"/>
      <c r="AZ193" s="350"/>
      <c r="BA193" s="350"/>
      <c r="BB193" s="350"/>
      <c r="BC193" s="350"/>
      <c r="BD193" s="350"/>
      <c r="BE193" s="350"/>
      <c r="BF193" s="350"/>
      <c r="BG193" s="350"/>
      <c r="BH193" s="350"/>
      <c r="BI193" s="126"/>
      <c r="BJ193" s="126"/>
      <c r="BK193" s="862"/>
      <c r="BL193" s="118"/>
      <c r="BM193" s="350"/>
      <c r="BN193" s="350"/>
      <c r="BO193" s="350"/>
      <c r="BP193" s="350"/>
      <c r="BQ193" s="350"/>
      <c r="BR193" s="350"/>
      <c r="BS193" s="350"/>
      <c r="BT193" s="350"/>
      <c r="BU193" s="350"/>
      <c r="BV193" s="350"/>
      <c r="BW193" s="350"/>
      <c r="BX193" s="350"/>
      <c r="BY193" s="350"/>
      <c r="BZ193" s="125"/>
      <c r="CA193" s="125"/>
      <c r="CB193" s="125"/>
      <c r="CC193" s="350"/>
    </row>
    <row r="194" spans="7:81" ht="33.75" customHeight="1" x14ac:dyDescent="0.15">
      <c r="G194" s="2"/>
      <c r="H194" s="350"/>
      <c r="I194" s="350"/>
      <c r="J194" s="350"/>
      <c r="K194" s="350"/>
      <c r="L194" s="350"/>
      <c r="M194" s="350"/>
      <c r="N194" s="350"/>
      <c r="O194" s="350"/>
      <c r="P194" s="350"/>
      <c r="Q194" s="350"/>
      <c r="R194" s="350"/>
      <c r="S194" s="350"/>
      <c r="T194" s="350"/>
      <c r="U194" s="350"/>
      <c r="V194" s="118"/>
      <c r="W194" s="118"/>
      <c r="Y194" s="375"/>
      <c r="Z194" s="350"/>
      <c r="AA194" s="350"/>
      <c r="AB194" s="350"/>
      <c r="AC194" s="350"/>
      <c r="AD194" s="350"/>
      <c r="AE194" s="350"/>
      <c r="AF194" s="350"/>
      <c r="AG194" s="350"/>
      <c r="AH194" s="350"/>
      <c r="AI194" s="350"/>
      <c r="AJ194" s="350"/>
      <c r="AK194" s="350"/>
      <c r="AL194" s="350"/>
      <c r="AM194" s="350"/>
      <c r="AN194" s="350"/>
      <c r="AO194" s="350"/>
      <c r="AP194" s="350"/>
      <c r="AQ194" s="125"/>
      <c r="AR194" s="125"/>
      <c r="AT194" s="350"/>
      <c r="AU194" s="350"/>
      <c r="AV194" s="350"/>
      <c r="AW194" s="350"/>
      <c r="AX194" s="350"/>
      <c r="AY194" s="350"/>
      <c r="AZ194" s="350"/>
      <c r="BA194" s="350"/>
      <c r="BB194" s="350"/>
      <c r="BC194" s="350"/>
      <c r="BD194" s="350"/>
      <c r="BE194" s="350"/>
      <c r="BF194" s="350"/>
      <c r="BG194" s="350"/>
      <c r="BH194" s="350"/>
      <c r="BI194" s="126"/>
      <c r="BJ194" s="126"/>
      <c r="BK194" s="375"/>
      <c r="BL194" s="118"/>
      <c r="BM194" s="350"/>
      <c r="BN194" s="350"/>
      <c r="BO194" s="350"/>
      <c r="BP194" s="350"/>
      <c r="BQ194" s="350"/>
      <c r="BR194" s="350"/>
      <c r="BS194" s="350"/>
      <c r="BT194" s="350"/>
      <c r="BU194" s="350"/>
      <c r="BV194" s="350"/>
      <c r="BW194" s="350"/>
      <c r="BX194" s="350"/>
      <c r="BY194" s="350"/>
      <c r="BZ194" s="125"/>
      <c r="CA194" s="125"/>
      <c r="CB194" s="125"/>
      <c r="CC194" s="350"/>
    </row>
    <row r="195" spans="7:81" ht="33.75" customHeight="1" thickBot="1" x14ac:dyDescent="0.2">
      <c r="G195" s="2"/>
      <c r="H195" s="350"/>
      <c r="I195" s="350"/>
      <c r="J195" s="350"/>
      <c r="K195" s="350"/>
      <c r="L195" s="350"/>
      <c r="M195" s="350"/>
      <c r="N195" s="350"/>
      <c r="O195" s="350"/>
      <c r="P195" s="350"/>
      <c r="Q195" s="350"/>
      <c r="R195" s="350"/>
      <c r="S195" s="350"/>
      <c r="T195" s="350"/>
      <c r="U195" s="350"/>
      <c r="V195" s="118"/>
      <c r="W195" s="118"/>
      <c r="Y195" s="375"/>
      <c r="Z195" s="350"/>
      <c r="AA195" s="350"/>
      <c r="AB195" s="350"/>
      <c r="AC195" s="350"/>
      <c r="AD195" s="350"/>
      <c r="AE195" s="350"/>
      <c r="AF195" s="350"/>
      <c r="AG195" s="350"/>
      <c r="AH195" s="350"/>
      <c r="AI195" s="350"/>
      <c r="AJ195" s="350"/>
      <c r="AK195" s="350"/>
      <c r="AL195" s="350"/>
      <c r="AM195" s="350"/>
      <c r="AN195" s="350"/>
      <c r="AO195" s="350"/>
      <c r="AP195" s="350"/>
      <c r="AQ195" s="125"/>
      <c r="AR195" s="125"/>
      <c r="AT195" s="350"/>
      <c r="AU195" s="350"/>
      <c r="AV195" s="350"/>
      <c r="AW195" s="350"/>
      <c r="AX195" s="350"/>
      <c r="AY195" s="350"/>
      <c r="AZ195" s="350"/>
      <c r="BA195" s="350"/>
      <c r="BB195" s="350"/>
      <c r="BC195" s="350"/>
      <c r="BD195" s="350"/>
      <c r="BE195" s="350"/>
      <c r="BF195" s="350"/>
      <c r="BG195" s="350"/>
      <c r="BH195" s="350"/>
      <c r="BI195" s="126"/>
      <c r="BJ195" s="126"/>
      <c r="BK195" s="375"/>
      <c r="BL195" s="118"/>
      <c r="BM195" s="350"/>
      <c r="BN195" s="350"/>
      <c r="BO195" s="350"/>
      <c r="BP195" s="350"/>
      <c r="BQ195" s="350"/>
      <c r="BR195" s="350"/>
      <c r="BS195" s="350"/>
      <c r="BT195" s="350"/>
      <c r="BU195" s="350"/>
      <c r="BV195" s="350"/>
      <c r="BW195" s="350"/>
      <c r="BX195" s="350"/>
      <c r="BY195" s="350"/>
      <c r="BZ195" s="125"/>
      <c r="CA195" s="125"/>
      <c r="CB195" s="125"/>
      <c r="CC195" s="350"/>
    </row>
    <row r="196" spans="7:81" ht="33.75" customHeight="1" thickBot="1" x14ac:dyDescent="0.2">
      <c r="G196" s="2"/>
      <c r="H196" s="350"/>
      <c r="I196" s="350"/>
      <c r="J196" s="350"/>
      <c r="K196" s="350"/>
      <c r="L196" s="350"/>
      <c r="M196" s="350"/>
      <c r="N196" s="350"/>
      <c r="O196" s="350"/>
      <c r="P196" s="350"/>
      <c r="Q196" s="350"/>
      <c r="R196" s="350"/>
      <c r="S196" s="350"/>
      <c r="T196" s="350"/>
      <c r="U196" s="350"/>
      <c r="V196" s="118"/>
      <c r="W196" s="118"/>
      <c r="Y196" s="861" t="str">
        <f>計算_集計!DF15</f>
        <v>＊</v>
      </c>
      <c r="Z196" s="350"/>
      <c r="AA196" s="350"/>
      <c r="AB196" s="350"/>
      <c r="AC196" s="350"/>
      <c r="AD196" s="350"/>
      <c r="AE196" s="350"/>
      <c r="AF196" s="350"/>
      <c r="AG196" s="350"/>
      <c r="AH196" s="350"/>
      <c r="AI196" s="350"/>
      <c r="AJ196" s="350"/>
      <c r="AK196" s="350"/>
      <c r="AL196" s="350"/>
      <c r="AM196" s="350"/>
      <c r="AN196" s="350"/>
      <c r="AO196" s="350"/>
      <c r="AP196" s="350"/>
      <c r="AQ196" s="125"/>
      <c r="AR196" s="125"/>
      <c r="AT196" s="350"/>
      <c r="AU196" s="350"/>
      <c r="AV196" s="350"/>
      <c r="AW196" s="350"/>
      <c r="AX196" s="350"/>
      <c r="AY196" s="350"/>
      <c r="AZ196" s="350"/>
      <c r="BA196" s="350"/>
      <c r="BB196" s="350"/>
      <c r="BC196" s="350"/>
      <c r="BD196" s="350"/>
      <c r="BE196" s="350"/>
      <c r="BF196" s="350"/>
      <c r="BG196" s="350"/>
      <c r="BH196" s="350"/>
      <c r="BI196" s="126"/>
      <c r="BJ196" s="126"/>
      <c r="BK196" s="375"/>
      <c r="BL196" s="118"/>
      <c r="BM196" s="350"/>
      <c r="BN196" s="350"/>
      <c r="BO196" s="350"/>
      <c r="BP196" s="350"/>
      <c r="BQ196" s="350"/>
      <c r="BR196" s="350"/>
      <c r="BS196" s="350"/>
      <c r="BT196" s="350"/>
      <c r="BU196" s="350"/>
      <c r="BV196" s="350"/>
      <c r="BW196" s="350"/>
      <c r="BX196" s="350"/>
      <c r="BY196" s="350"/>
      <c r="BZ196" s="125"/>
      <c r="CA196" s="125"/>
      <c r="CB196" s="125"/>
      <c r="CC196" s="350"/>
    </row>
    <row r="197" spans="7:81" ht="33.75" customHeight="1" thickBot="1" x14ac:dyDescent="0.2">
      <c r="G197" s="2"/>
      <c r="H197" s="350"/>
      <c r="I197" s="350"/>
      <c r="J197" s="350"/>
      <c r="K197" s="350"/>
      <c r="L197" s="350"/>
      <c r="M197" s="350"/>
      <c r="N197" s="350"/>
      <c r="O197" s="350"/>
      <c r="P197" s="350"/>
      <c r="Q197" s="350"/>
      <c r="R197" s="350"/>
      <c r="S197" s="350"/>
      <c r="T197" s="350"/>
      <c r="U197" s="350"/>
      <c r="V197" s="119"/>
      <c r="W197" s="119"/>
      <c r="Y197" s="862"/>
      <c r="Z197" s="350"/>
      <c r="AA197" s="350"/>
      <c r="AB197" s="350"/>
      <c r="AC197" s="350"/>
      <c r="AD197" s="350"/>
      <c r="AE197" s="350"/>
      <c r="AF197" s="350"/>
      <c r="AG197" s="350"/>
      <c r="AH197" s="350"/>
      <c r="AI197" s="350"/>
      <c r="AJ197" s="350"/>
      <c r="AK197" s="350"/>
      <c r="AL197" s="350"/>
      <c r="AM197" s="350"/>
      <c r="AN197" s="350"/>
      <c r="AO197" s="350"/>
      <c r="AP197" s="350"/>
      <c r="AQ197" s="125"/>
      <c r="AR197" s="125"/>
      <c r="AT197" s="350"/>
      <c r="AU197" s="350"/>
      <c r="AV197" s="350"/>
      <c r="AW197" s="350"/>
      <c r="AX197" s="350"/>
      <c r="AY197" s="350"/>
      <c r="AZ197" s="350"/>
      <c r="BA197" s="350"/>
      <c r="BB197" s="350"/>
      <c r="BC197" s="350"/>
      <c r="BD197" s="350"/>
      <c r="BE197" s="350"/>
      <c r="BF197" s="350"/>
      <c r="BG197" s="350"/>
      <c r="BH197" s="350"/>
      <c r="BI197" s="126"/>
      <c r="BJ197" s="126"/>
      <c r="BK197" s="861" t="str">
        <f>計算_集計!EF15</f>
        <v>＊</v>
      </c>
      <c r="BL197" s="118"/>
      <c r="BM197" s="350"/>
      <c r="BN197" s="350"/>
      <c r="BO197" s="350"/>
      <c r="BP197" s="350"/>
      <c r="BQ197" s="350"/>
      <c r="BR197" s="350"/>
      <c r="BS197" s="350"/>
      <c r="BT197" s="350"/>
      <c r="BU197" s="350"/>
      <c r="BV197" s="350"/>
      <c r="BW197" s="350"/>
      <c r="BX197" s="350"/>
      <c r="BY197" s="350"/>
      <c r="BZ197" s="125"/>
      <c r="CA197" s="125"/>
      <c r="CB197" s="125"/>
      <c r="CC197" s="350"/>
    </row>
    <row r="198" spans="7:81" ht="33.75" customHeight="1" thickBot="1" x14ac:dyDescent="0.2">
      <c r="G198" s="2"/>
      <c r="H198" s="350"/>
      <c r="I198" s="350"/>
      <c r="J198" s="350"/>
      <c r="K198" s="350"/>
      <c r="L198" s="350"/>
      <c r="M198" s="350"/>
      <c r="N198" s="350"/>
      <c r="O198" s="350"/>
      <c r="P198" s="350"/>
      <c r="Q198" s="350"/>
      <c r="R198" s="350"/>
      <c r="S198" s="350"/>
      <c r="T198" s="350"/>
      <c r="U198" s="350"/>
      <c r="V198" s="119"/>
      <c r="W198" s="119"/>
      <c r="Y198" s="375"/>
      <c r="Z198" s="350"/>
      <c r="AA198" s="350"/>
      <c r="AB198" s="350"/>
      <c r="AC198" s="350"/>
      <c r="AD198" s="350"/>
      <c r="AE198" s="350"/>
      <c r="AF198" s="350"/>
      <c r="AG198" s="350"/>
      <c r="AH198" s="350"/>
      <c r="AI198" s="350"/>
      <c r="AJ198" s="350"/>
      <c r="AK198" s="350"/>
      <c r="AL198" s="350"/>
      <c r="AM198" s="350"/>
      <c r="AN198" s="350"/>
      <c r="AO198" s="350"/>
      <c r="AP198" s="350"/>
      <c r="AQ198" s="125"/>
      <c r="AR198" s="125"/>
      <c r="AT198" s="350"/>
      <c r="AU198" s="350"/>
      <c r="AV198" s="350"/>
      <c r="AW198" s="350"/>
      <c r="AX198" s="350"/>
      <c r="AY198" s="350"/>
      <c r="AZ198" s="350"/>
      <c r="BA198" s="350"/>
      <c r="BB198" s="350"/>
      <c r="BC198" s="350"/>
      <c r="BD198" s="350"/>
      <c r="BE198" s="350"/>
      <c r="BF198" s="350"/>
      <c r="BG198" s="350"/>
      <c r="BH198" s="350"/>
      <c r="BI198" s="126"/>
      <c r="BJ198" s="126"/>
      <c r="BK198" s="862"/>
      <c r="BL198" s="118"/>
      <c r="BM198" s="350"/>
      <c r="BN198" s="350"/>
      <c r="BO198" s="350"/>
      <c r="BP198" s="350"/>
      <c r="BQ198" s="350"/>
      <c r="BR198" s="350"/>
      <c r="BS198" s="350"/>
      <c r="BT198" s="350"/>
      <c r="BU198" s="350"/>
      <c r="BV198" s="350"/>
      <c r="BW198" s="350"/>
      <c r="BX198" s="350"/>
      <c r="BY198" s="350"/>
      <c r="BZ198" s="125"/>
      <c r="CA198" s="125"/>
      <c r="CB198" s="125"/>
      <c r="CC198" s="350"/>
    </row>
    <row r="199" spans="7:81" ht="33.75" customHeight="1" x14ac:dyDescent="0.15">
      <c r="G199" s="2"/>
      <c r="H199" s="350"/>
      <c r="I199" s="350"/>
      <c r="J199" s="350"/>
      <c r="K199" s="350"/>
      <c r="L199" s="350"/>
      <c r="M199" s="350"/>
      <c r="N199" s="350"/>
      <c r="O199" s="350"/>
      <c r="P199" s="350"/>
      <c r="Q199" s="350"/>
      <c r="R199" s="350"/>
      <c r="S199" s="350"/>
      <c r="T199" s="350"/>
      <c r="U199" s="350"/>
      <c r="V199" s="119"/>
      <c r="W199" s="119"/>
      <c r="Y199" s="375"/>
      <c r="Z199" s="350"/>
      <c r="AA199" s="350"/>
      <c r="AB199" s="350"/>
      <c r="AC199" s="350"/>
      <c r="AD199" s="350"/>
      <c r="AE199" s="350"/>
      <c r="AF199" s="350"/>
      <c r="AG199" s="350"/>
      <c r="AH199" s="350"/>
      <c r="AI199" s="350"/>
      <c r="AJ199" s="350"/>
      <c r="AK199" s="350"/>
      <c r="AL199" s="350"/>
      <c r="AM199" s="350"/>
      <c r="AN199" s="350"/>
      <c r="AO199" s="350"/>
      <c r="AP199" s="350"/>
      <c r="AQ199" s="125"/>
      <c r="AR199" s="125"/>
      <c r="AT199" s="350"/>
      <c r="AU199" s="350"/>
      <c r="AV199" s="350"/>
      <c r="AW199" s="350"/>
      <c r="AX199" s="350"/>
      <c r="AY199" s="350"/>
      <c r="AZ199" s="350"/>
      <c r="BA199" s="350"/>
      <c r="BB199" s="350"/>
      <c r="BC199" s="350"/>
      <c r="BD199" s="350"/>
      <c r="BE199" s="350"/>
      <c r="BF199" s="350"/>
      <c r="BG199" s="350"/>
      <c r="BH199" s="350"/>
      <c r="BI199" s="126"/>
      <c r="BJ199" s="126"/>
      <c r="BK199" s="375"/>
      <c r="BL199" s="118"/>
      <c r="BM199" s="350"/>
      <c r="BN199" s="350"/>
      <c r="BO199" s="350"/>
      <c r="BP199" s="350"/>
      <c r="BQ199" s="350"/>
      <c r="BR199" s="350"/>
      <c r="BS199" s="350"/>
      <c r="BT199" s="350"/>
      <c r="BU199" s="350"/>
      <c r="BV199" s="350"/>
      <c r="BW199" s="350"/>
      <c r="BX199" s="350"/>
      <c r="BY199" s="350"/>
      <c r="BZ199" s="125"/>
      <c r="CA199" s="125"/>
      <c r="CB199" s="125"/>
      <c r="CC199" s="350"/>
    </row>
    <row r="200" spans="7:81" ht="33.75" customHeight="1" thickBot="1" x14ac:dyDescent="0.2">
      <c r="G200" s="2"/>
      <c r="H200" s="350"/>
      <c r="I200" s="350"/>
      <c r="J200" s="350"/>
      <c r="K200" s="350"/>
      <c r="L200" s="350"/>
      <c r="M200" s="350"/>
      <c r="N200" s="350"/>
      <c r="O200" s="350"/>
      <c r="P200" s="350"/>
      <c r="Q200" s="350"/>
      <c r="R200" s="350"/>
      <c r="S200" s="350"/>
      <c r="T200" s="350"/>
      <c r="U200" s="350"/>
      <c r="V200" s="350"/>
      <c r="W200" s="350"/>
      <c r="Y200" s="375"/>
      <c r="Z200" s="350"/>
      <c r="AA200" s="350"/>
      <c r="AB200" s="350"/>
      <c r="AC200" s="350"/>
      <c r="AD200" s="350"/>
      <c r="AE200" s="350"/>
      <c r="AF200" s="350"/>
      <c r="AG200" s="350"/>
      <c r="AH200" s="350"/>
      <c r="AI200" s="350"/>
      <c r="AJ200" s="350"/>
      <c r="AK200" s="350"/>
      <c r="AL200" s="350"/>
      <c r="AM200" s="350"/>
      <c r="AN200" s="350"/>
      <c r="AO200" s="350"/>
      <c r="AP200" s="350"/>
      <c r="AQ200" s="125"/>
      <c r="AR200" s="125"/>
      <c r="AT200" s="350"/>
      <c r="AU200" s="350"/>
      <c r="AV200" s="350"/>
      <c r="AW200" s="350"/>
      <c r="AX200" s="350"/>
      <c r="AY200" s="350"/>
      <c r="AZ200" s="350"/>
      <c r="BA200" s="350"/>
      <c r="BB200" s="350"/>
      <c r="BC200" s="350"/>
      <c r="BD200" s="350"/>
      <c r="BE200" s="350"/>
      <c r="BF200" s="350"/>
      <c r="BG200" s="350"/>
      <c r="BH200" s="350"/>
      <c r="BI200" s="126"/>
      <c r="BJ200" s="126"/>
      <c r="BK200" s="375"/>
      <c r="BL200" s="118"/>
      <c r="BM200" s="350"/>
      <c r="BN200" s="350"/>
      <c r="BO200" s="350"/>
      <c r="BP200" s="350"/>
      <c r="BQ200" s="350"/>
      <c r="BR200" s="350"/>
      <c r="BS200" s="350"/>
      <c r="BT200" s="350"/>
      <c r="BU200" s="350"/>
      <c r="BV200" s="350"/>
      <c r="BW200" s="350"/>
      <c r="BX200" s="350"/>
      <c r="BY200" s="350"/>
      <c r="BZ200" s="125"/>
      <c r="CA200" s="125"/>
      <c r="CB200" s="125"/>
      <c r="CC200" s="350"/>
    </row>
    <row r="201" spans="7:81" ht="33.75" customHeight="1" thickBot="1" x14ac:dyDescent="0.2">
      <c r="G201" s="2"/>
      <c r="H201" s="350"/>
      <c r="I201" s="350"/>
      <c r="J201" s="350"/>
      <c r="K201" s="350"/>
      <c r="L201" s="350"/>
      <c r="M201" s="350"/>
      <c r="N201" s="350"/>
      <c r="O201" s="350"/>
      <c r="P201" s="350"/>
      <c r="Q201" s="350"/>
      <c r="R201" s="350"/>
      <c r="S201" s="2"/>
      <c r="T201" s="2"/>
      <c r="U201" s="2"/>
      <c r="V201" s="2"/>
      <c r="W201" s="2"/>
      <c r="Y201" s="861" t="str">
        <f>計算_集計!DH15</f>
        <v/>
      </c>
      <c r="Z201" s="350"/>
      <c r="AA201" s="350"/>
      <c r="AB201" s="350"/>
      <c r="AC201" s="2"/>
      <c r="AD201" s="2"/>
      <c r="AE201" s="2"/>
      <c r="AF201" s="2"/>
      <c r="AG201" s="2"/>
      <c r="AH201" s="2"/>
      <c r="AI201" s="2"/>
      <c r="AJ201" s="2"/>
      <c r="AK201" s="350"/>
      <c r="AL201" s="350"/>
      <c r="AM201" s="350"/>
      <c r="AN201" s="350"/>
      <c r="AO201" s="350"/>
      <c r="AP201" s="350"/>
      <c r="AQ201" s="125"/>
      <c r="AR201" s="125"/>
      <c r="AT201" s="350"/>
      <c r="AU201" s="350"/>
      <c r="AV201" s="350"/>
      <c r="AW201" s="350"/>
      <c r="AX201" s="350"/>
      <c r="AY201" s="350"/>
      <c r="AZ201" s="350"/>
      <c r="BA201" s="350"/>
      <c r="BB201" s="350"/>
      <c r="BC201" s="350"/>
      <c r="BD201" s="350"/>
      <c r="BE201" s="350"/>
      <c r="BF201" s="2"/>
      <c r="BG201" s="2"/>
      <c r="BH201" s="2"/>
      <c r="BI201" s="126"/>
      <c r="BJ201" s="126"/>
      <c r="BK201" s="375"/>
      <c r="BL201" s="118"/>
      <c r="BM201" s="350"/>
      <c r="BN201" s="2"/>
      <c r="BO201" s="2"/>
      <c r="BP201" s="2"/>
      <c r="BQ201" s="2"/>
      <c r="BR201" s="2"/>
      <c r="BS201" s="2"/>
      <c r="BT201" s="2"/>
      <c r="BU201" s="2"/>
      <c r="BV201" s="2"/>
      <c r="BW201" s="2"/>
      <c r="BX201" s="350"/>
      <c r="BY201" s="350"/>
      <c r="BZ201" s="125"/>
      <c r="CA201" s="125"/>
      <c r="CB201" s="125"/>
      <c r="CC201" s="350"/>
    </row>
    <row r="202" spans="7:81" ht="33.75" customHeight="1" thickBot="1" x14ac:dyDescent="0.2">
      <c r="G202" s="2"/>
      <c r="H202" s="350"/>
      <c r="I202" s="350"/>
      <c r="J202" s="350"/>
      <c r="K202" s="350"/>
      <c r="L202" s="350"/>
      <c r="M202" s="350"/>
      <c r="N202" s="350"/>
      <c r="O202" s="350"/>
      <c r="P202" s="350"/>
      <c r="Q202" s="350"/>
      <c r="R202" s="350"/>
      <c r="S202" s="2"/>
      <c r="T202" s="2"/>
      <c r="U202" s="2"/>
      <c r="V202" s="2"/>
      <c r="W202" s="2"/>
      <c r="Y202" s="862"/>
      <c r="Z202" s="350"/>
      <c r="AA202" s="350"/>
      <c r="AB202" s="350"/>
      <c r="AC202" s="2"/>
      <c r="AD202" s="2"/>
      <c r="AE202" s="2"/>
      <c r="AF202" s="2"/>
      <c r="AG202" s="2"/>
      <c r="AH202" s="2"/>
      <c r="AI202" s="2"/>
      <c r="AJ202" s="2"/>
      <c r="AK202" s="350"/>
      <c r="AL202" s="350"/>
      <c r="AM202" s="350"/>
      <c r="AN202" s="350"/>
      <c r="AO202" s="350"/>
      <c r="AP202" s="350"/>
      <c r="AQ202" s="125"/>
      <c r="AR202" s="125"/>
      <c r="AT202" s="350"/>
      <c r="AU202" s="350"/>
      <c r="AV202" s="350"/>
      <c r="AW202" s="350"/>
      <c r="AX202" s="350"/>
      <c r="AY202" s="350"/>
      <c r="AZ202" s="350"/>
      <c r="BA202" s="350"/>
      <c r="BB202" s="350"/>
      <c r="BC202" s="350"/>
      <c r="BD202" s="350"/>
      <c r="BE202" s="350"/>
      <c r="BF202" s="2"/>
      <c r="BG202" s="2"/>
      <c r="BH202" s="2"/>
      <c r="BI202" s="126"/>
      <c r="BJ202" s="126"/>
      <c r="BK202" s="861" t="str">
        <f>計算_集計!EH15</f>
        <v/>
      </c>
      <c r="BL202" s="118"/>
      <c r="BM202" s="350"/>
      <c r="BN202" s="2"/>
      <c r="BO202" s="2"/>
      <c r="BP202" s="2"/>
      <c r="BQ202" s="2"/>
      <c r="BR202" s="2"/>
      <c r="BS202" s="2"/>
      <c r="BT202" s="2"/>
      <c r="BU202" s="2"/>
      <c r="BV202" s="2"/>
      <c r="BW202" s="2"/>
      <c r="BX202" s="350"/>
      <c r="BY202" s="350"/>
      <c r="BZ202" s="125"/>
      <c r="CA202" s="125"/>
      <c r="CB202" s="125"/>
      <c r="CC202" s="350"/>
    </row>
    <row r="203" spans="7:81" ht="33.75" customHeight="1" thickBot="1" x14ac:dyDescent="0.2">
      <c r="G203" s="2"/>
      <c r="H203" s="350"/>
      <c r="I203" s="350"/>
      <c r="J203" s="350"/>
      <c r="K203" s="350"/>
      <c r="L203" s="350"/>
      <c r="M203" s="350"/>
      <c r="N203" s="350"/>
      <c r="O203" s="350"/>
      <c r="P203" s="350"/>
      <c r="Q203" s="350"/>
      <c r="R203" s="350"/>
      <c r="S203" s="2"/>
      <c r="T203" s="2"/>
      <c r="U203" s="2"/>
      <c r="V203" s="2"/>
      <c r="W203" s="2"/>
      <c r="Y203" s="375"/>
      <c r="Z203" s="2"/>
      <c r="AA203" s="2"/>
      <c r="AB203" s="2"/>
      <c r="AC203" s="2"/>
      <c r="AD203" s="2"/>
      <c r="AE203" s="2"/>
      <c r="AF203" s="2"/>
      <c r="AG203" s="2"/>
      <c r="AH203" s="2"/>
      <c r="AI203" s="2"/>
      <c r="AJ203" s="2"/>
      <c r="AK203" s="350"/>
      <c r="AL203" s="350"/>
      <c r="AM203" s="350"/>
      <c r="AN203" s="350"/>
      <c r="AO203" s="350"/>
      <c r="AP203" s="350"/>
      <c r="AQ203" s="125"/>
      <c r="AR203" s="125"/>
      <c r="AT203" s="350"/>
      <c r="AU203" s="350"/>
      <c r="AV203" s="350"/>
      <c r="AW203" s="350"/>
      <c r="AX203" s="350"/>
      <c r="AY203" s="350"/>
      <c r="AZ203" s="350"/>
      <c r="BA203" s="350"/>
      <c r="BB203" s="350"/>
      <c r="BC203" s="350"/>
      <c r="BD203" s="350"/>
      <c r="BE203" s="350"/>
      <c r="BF203" s="2"/>
      <c r="BG203" s="2"/>
      <c r="BH203" s="2"/>
      <c r="BI203" s="126"/>
      <c r="BJ203" s="126"/>
      <c r="BK203" s="862"/>
      <c r="BL203" s="119"/>
      <c r="BM203" s="350"/>
      <c r="BN203" s="2"/>
      <c r="BO203" s="2"/>
      <c r="BP203" s="2"/>
      <c r="BQ203" s="2"/>
      <c r="BR203" s="2"/>
      <c r="BS203" s="2"/>
      <c r="BT203" s="2"/>
      <c r="BU203" s="2"/>
      <c r="BV203" s="2"/>
      <c r="BW203" s="2"/>
      <c r="BX203" s="350"/>
      <c r="BY203" s="350"/>
      <c r="BZ203" s="125"/>
      <c r="CA203" s="125"/>
      <c r="CB203" s="125"/>
      <c r="CC203" s="350"/>
    </row>
    <row r="204" spans="7:81" ht="33.75" customHeight="1" x14ac:dyDescent="0.15">
      <c r="G204" s="2"/>
      <c r="H204" s="350"/>
      <c r="I204" s="350"/>
      <c r="J204" s="350"/>
      <c r="K204" s="350"/>
      <c r="L204" s="350"/>
      <c r="M204" s="350"/>
      <c r="N204" s="350"/>
      <c r="O204" s="350"/>
      <c r="P204" s="350"/>
      <c r="Q204" s="350"/>
      <c r="R204" s="350"/>
      <c r="S204" s="2"/>
      <c r="T204" s="2"/>
      <c r="U204" s="2"/>
      <c r="V204" s="2"/>
      <c r="W204" s="2"/>
      <c r="Y204" s="375"/>
      <c r="Z204" s="2"/>
      <c r="AA204" s="2"/>
      <c r="AB204" s="2"/>
      <c r="AC204" s="2"/>
      <c r="AD204" s="2"/>
      <c r="AE204" s="2"/>
      <c r="AF204" s="2"/>
      <c r="AG204" s="2"/>
      <c r="AH204" s="2"/>
      <c r="AI204" s="2"/>
      <c r="AJ204" s="2"/>
      <c r="AK204" s="350"/>
      <c r="AL204" s="350"/>
      <c r="AM204" s="350"/>
      <c r="AN204" s="350"/>
      <c r="AO204" s="350"/>
      <c r="AP204" s="350"/>
      <c r="AQ204" s="125"/>
      <c r="AR204" s="125"/>
      <c r="AT204" s="350"/>
      <c r="AU204" s="350"/>
      <c r="AV204" s="350"/>
      <c r="AW204" s="350"/>
      <c r="AX204" s="350"/>
      <c r="AY204" s="350"/>
      <c r="AZ204" s="350"/>
      <c r="BA204" s="350"/>
      <c r="BB204" s="350"/>
      <c r="BC204" s="350"/>
      <c r="BD204" s="350"/>
      <c r="BE204" s="350"/>
      <c r="BF204" s="2"/>
      <c r="BG204" s="2"/>
      <c r="BH204" s="2"/>
      <c r="BI204" s="126"/>
      <c r="BJ204" s="126"/>
      <c r="BK204" s="375"/>
      <c r="BL204" s="119"/>
      <c r="BM204" s="350"/>
      <c r="BN204" s="2"/>
      <c r="BO204" s="2"/>
      <c r="BP204" s="2"/>
      <c r="BQ204" s="2"/>
      <c r="BR204" s="2"/>
      <c r="BS204" s="2"/>
      <c r="BT204" s="2"/>
      <c r="BU204" s="2"/>
      <c r="BV204" s="2"/>
      <c r="BW204" s="2"/>
      <c r="BX204" s="350"/>
      <c r="BY204" s="350"/>
      <c r="BZ204" s="125"/>
      <c r="CA204" s="125"/>
      <c r="CB204" s="125"/>
      <c r="CC204" s="350"/>
    </row>
    <row r="205" spans="7:81" ht="33.75" customHeight="1" thickBot="1" x14ac:dyDescent="0.2">
      <c r="G205" s="2"/>
      <c r="H205" s="350"/>
      <c r="I205" s="350"/>
      <c r="J205" s="350"/>
      <c r="K205" s="350"/>
      <c r="L205" s="350"/>
      <c r="M205" s="350"/>
      <c r="N205" s="350"/>
      <c r="O205" s="350"/>
      <c r="P205" s="350"/>
      <c r="Q205" s="350"/>
      <c r="R205" s="350"/>
      <c r="S205" s="2"/>
      <c r="T205" s="2"/>
      <c r="U205" s="2"/>
      <c r="V205" s="2"/>
      <c r="W205" s="2"/>
      <c r="Y205" s="375"/>
      <c r="Z205" s="2"/>
      <c r="AA205" s="2"/>
      <c r="AB205" s="2"/>
      <c r="AC205" s="2"/>
      <c r="AD205" s="2"/>
      <c r="AE205" s="2"/>
      <c r="AF205" s="2"/>
      <c r="AG205" s="2"/>
      <c r="AH205" s="2"/>
      <c r="AI205" s="2"/>
      <c r="AJ205" s="2"/>
      <c r="AK205" s="350"/>
      <c r="AL205" s="350"/>
      <c r="AM205" s="350"/>
      <c r="AN205" s="350"/>
      <c r="AO205" s="350"/>
      <c r="AP205" s="350"/>
      <c r="AQ205" s="125"/>
      <c r="AR205" s="125"/>
      <c r="AT205" s="350"/>
      <c r="AU205" s="350"/>
      <c r="AV205" s="350"/>
      <c r="AW205" s="350"/>
      <c r="AX205" s="350"/>
      <c r="AY205" s="350"/>
      <c r="AZ205" s="350"/>
      <c r="BA205" s="350"/>
      <c r="BB205" s="350"/>
      <c r="BC205" s="350"/>
      <c r="BD205" s="350"/>
      <c r="BE205" s="350"/>
      <c r="BF205" s="2"/>
      <c r="BG205" s="2"/>
      <c r="BH205" s="2"/>
      <c r="BI205" s="126"/>
      <c r="BJ205" s="126"/>
      <c r="BK205" s="375"/>
      <c r="BL205" s="119"/>
      <c r="BM205" s="350"/>
      <c r="BN205" s="2"/>
      <c r="BO205" s="2"/>
      <c r="BP205" s="2"/>
      <c r="BQ205" s="2"/>
      <c r="BR205" s="2"/>
      <c r="BS205" s="2"/>
      <c r="BT205" s="2"/>
      <c r="BU205" s="2"/>
      <c r="BV205" s="2"/>
      <c r="BW205" s="2"/>
      <c r="BX205" s="350"/>
      <c r="BY205" s="350"/>
      <c r="BZ205" s="125"/>
      <c r="CA205" s="125"/>
      <c r="CB205" s="125"/>
      <c r="CC205" s="350"/>
    </row>
    <row r="206" spans="7:81" ht="33.75" customHeight="1" thickBot="1" x14ac:dyDescent="0.2">
      <c r="G206" s="2"/>
      <c r="H206" s="350"/>
      <c r="I206" s="350"/>
      <c r="J206" s="350"/>
      <c r="K206" s="350"/>
      <c r="L206" s="350"/>
      <c r="M206" s="350"/>
      <c r="N206" s="350"/>
      <c r="O206" s="350"/>
      <c r="P206" s="350"/>
      <c r="Q206" s="350"/>
      <c r="R206" s="350"/>
      <c r="S206" s="2"/>
      <c r="T206" s="2"/>
      <c r="U206" s="2"/>
      <c r="V206" s="2"/>
      <c r="W206" s="2"/>
      <c r="Y206" s="861" t="str">
        <f>計算_集計!DJ15</f>
        <v/>
      </c>
      <c r="Z206" s="2"/>
      <c r="AA206" s="2"/>
      <c r="AB206" s="2"/>
      <c r="AC206" s="2"/>
      <c r="AD206" s="2"/>
      <c r="AE206" s="2"/>
      <c r="AF206" s="2"/>
      <c r="AG206" s="2"/>
      <c r="AH206" s="2"/>
      <c r="AI206" s="2"/>
      <c r="AJ206" s="2"/>
      <c r="AK206" s="350"/>
      <c r="AL206" s="350"/>
      <c r="AM206" s="350"/>
      <c r="AN206" s="350"/>
      <c r="AO206" s="350"/>
      <c r="AP206" s="350"/>
      <c r="AQ206" s="125"/>
      <c r="AR206" s="125"/>
      <c r="AT206" s="350"/>
      <c r="AU206" s="350"/>
      <c r="AV206" s="350"/>
      <c r="AW206" s="350"/>
      <c r="AX206" s="350"/>
      <c r="AY206" s="350"/>
      <c r="AZ206" s="350"/>
      <c r="BA206" s="350"/>
      <c r="BB206" s="350"/>
      <c r="BC206" s="350"/>
      <c r="BD206" s="350"/>
      <c r="BE206" s="350"/>
      <c r="BF206" s="2"/>
      <c r="BG206" s="2"/>
      <c r="BH206" s="2"/>
      <c r="BI206" s="126"/>
      <c r="BJ206" s="126"/>
      <c r="BK206" s="375"/>
      <c r="BL206" s="350"/>
      <c r="BM206" s="350"/>
      <c r="BN206" s="2"/>
      <c r="BO206" s="2"/>
      <c r="BP206" s="2"/>
      <c r="BQ206" s="2"/>
      <c r="BR206" s="2"/>
      <c r="BS206" s="2"/>
      <c r="BT206" s="2"/>
      <c r="BU206" s="2"/>
      <c r="BV206" s="2"/>
      <c r="BW206" s="2"/>
      <c r="BX206" s="350"/>
      <c r="BY206" s="350"/>
      <c r="BZ206" s="125"/>
      <c r="CA206" s="125"/>
      <c r="CB206" s="125"/>
      <c r="CC206" s="350"/>
    </row>
    <row r="207" spans="7:81" ht="33.75" customHeight="1" thickBot="1" x14ac:dyDescent="0.2">
      <c r="G207" s="2"/>
      <c r="H207" s="350"/>
      <c r="I207" s="350"/>
      <c r="J207" s="350"/>
      <c r="K207" s="350"/>
      <c r="L207" s="350"/>
      <c r="M207" s="350"/>
      <c r="N207" s="350"/>
      <c r="O207" s="350"/>
      <c r="P207" s="350"/>
      <c r="Q207" s="350"/>
      <c r="R207" s="350"/>
      <c r="S207" s="2"/>
      <c r="T207" s="2"/>
      <c r="U207" s="2"/>
      <c r="V207" s="2"/>
      <c r="W207" s="2"/>
      <c r="Y207" s="862"/>
      <c r="Z207" s="2"/>
      <c r="AA207" s="2"/>
      <c r="AB207" s="2"/>
      <c r="AC207" s="2"/>
      <c r="AD207" s="2"/>
      <c r="AE207" s="2"/>
      <c r="AF207" s="2"/>
      <c r="AG207" s="2"/>
      <c r="AH207" s="2"/>
      <c r="AI207" s="2"/>
      <c r="AJ207" s="2"/>
      <c r="AK207" s="350"/>
      <c r="AL207" s="350"/>
      <c r="AM207" s="350"/>
      <c r="AN207" s="350"/>
      <c r="AO207" s="350"/>
      <c r="AP207" s="350"/>
      <c r="AQ207" s="125"/>
      <c r="AR207" s="125"/>
      <c r="AT207" s="350"/>
      <c r="AU207" s="350"/>
      <c r="AV207" s="350"/>
      <c r="AW207" s="350"/>
      <c r="AX207" s="350"/>
      <c r="AY207" s="350"/>
      <c r="AZ207" s="350"/>
      <c r="BA207" s="350"/>
      <c r="BB207" s="350"/>
      <c r="BC207" s="350"/>
      <c r="BD207" s="350"/>
      <c r="BE207" s="350"/>
      <c r="BF207" s="2"/>
      <c r="BG207" s="2"/>
      <c r="BH207" s="2"/>
      <c r="BI207" s="126"/>
      <c r="BJ207" s="126"/>
      <c r="BK207" s="861" t="str">
        <f>計算_集計!EJ15</f>
        <v>＊</v>
      </c>
      <c r="BL207" s="2"/>
      <c r="BM207" s="2"/>
      <c r="BN207" s="2"/>
      <c r="BO207" s="2"/>
      <c r="BP207" s="2"/>
      <c r="BQ207" s="2"/>
      <c r="BR207" s="2"/>
      <c r="BS207" s="2"/>
      <c r="BT207" s="2"/>
      <c r="BU207" s="2"/>
      <c r="BV207" s="2"/>
      <c r="BW207" s="2"/>
      <c r="BX207" s="350"/>
      <c r="BY207" s="350"/>
      <c r="BZ207" s="125"/>
      <c r="CA207" s="125"/>
      <c r="CB207" s="125"/>
      <c r="CC207" s="350"/>
    </row>
    <row r="208" spans="7:81" ht="33.75" customHeight="1" thickBot="1" x14ac:dyDescent="0.2">
      <c r="G208" s="2"/>
      <c r="H208" s="350"/>
      <c r="I208" s="350"/>
      <c r="J208" s="350"/>
      <c r="K208" s="350"/>
      <c r="L208" s="350"/>
      <c r="M208" s="350"/>
      <c r="N208" s="350"/>
      <c r="O208" s="350"/>
      <c r="P208" s="350"/>
      <c r="Q208" s="350"/>
      <c r="R208" s="350"/>
      <c r="S208" s="2"/>
      <c r="T208" s="2"/>
      <c r="U208" s="2"/>
      <c r="V208" s="2"/>
      <c r="W208" s="2"/>
      <c r="Y208" s="375"/>
      <c r="Z208" s="2"/>
      <c r="AA208" s="2"/>
      <c r="AB208" s="2"/>
      <c r="AC208" s="2"/>
      <c r="AD208" s="2"/>
      <c r="AE208" s="2"/>
      <c r="AF208" s="2"/>
      <c r="AG208" s="2"/>
      <c r="AH208" s="2"/>
      <c r="AI208" s="2"/>
      <c r="AJ208" s="2"/>
      <c r="AK208" s="350"/>
      <c r="AL208" s="350"/>
      <c r="AM208" s="350"/>
      <c r="AN208" s="350"/>
      <c r="AO208" s="350"/>
      <c r="AP208" s="350"/>
      <c r="AQ208" s="125"/>
      <c r="AR208" s="125"/>
      <c r="AT208" s="350"/>
      <c r="AU208" s="350"/>
      <c r="AV208" s="350"/>
      <c r="AW208" s="350"/>
      <c r="AX208" s="350"/>
      <c r="AY208" s="350"/>
      <c r="AZ208" s="350"/>
      <c r="BA208" s="350"/>
      <c r="BB208" s="350"/>
      <c r="BC208" s="350"/>
      <c r="BD208" s="350"/>
      <c r="BE208" s="350"/>
      <c r="BF208" s="2"/>
      <c r="BG208" s="2"/>
      <c r="BH208" s="2"/>
      <c r="BI208" s="126"/>
      <c r="BJ208" s="126"/>
      <c r="BK208" s="862"/>
      <c r="BL208" s="2"/>
      <c r="BM208" s="2"/>
      <c r="BN208" s="2"/>
      <c r="BO208" s="2"/>
      <c r="BP208" s="2"/>
      <c r="BQ208" s="2"/>
      <c r="BR208" s="2"/>
      <c r="BS208" s="2"/>
      <c r="BT208" s="2"/>
      <c r="BU208" s="2"/>
      <c r="BV208" s="2"/>
      <c r="BW208" s="2"/>
      <c r="BX208" s="350"/>
      <c r="BY208" s="350"/>
      <c r="BZ208" s="125"/>
      <c r="CA208" s="125"/>
      <c r="CB208" s="125"/>
      <c r="CC208" s="350"/>
    </row>
    <row r="209" spans="7:81" ht="33.75" customHeight="1" x14ac:dyDescent="0.15">
      <c r="G209" s="2"/>
      <c r="H209" s="350"/>
      <c r="I209" s="350"/>
      <c r="J209" s="350"/>
      <c r="K209" s="350"/>
      <c r="L209" s="350"/>
      <c r="M209" s="350"/>
      <c r="N209" s="350"/>
      <c r="O209" s="350"/>
      <c r="P209" s="350"/>
      <c r="Q209" s="350"/>
      <c r="R209" s="350"/>
      <c r="S209" s="2"/>
      <c r="T209" s="2"/>
      <c r="U209" s="2"/>
      <c r="V209" s="2"/>
      <c r="W209" s="2"/>
      <c r="Y209" s="375"/>
      <c r="Z209" s="2"/>
      <c r="AA209" s="2"/>
      <c r="AB209" s="2"/>
      <c r="AC209" s="2"/>
      <c r="AD209" s="2"/>
      <c r="AE209" s="2"/>
      <c r="AF209" s="2"/>
      <c r="AG209" s="2"/>
      <c r="AH209" s="2"/>
      <c r="AI209" s="2"/>
      <c r="AJ209" s="2"/>
      <c r="AK209" s="350"/>
      <c r="AL209" s="350"/>
      <c r="AM209" s="350"/>
      <c r="AN209" s="350"/>
      <c r="AO209" s="350"/>
      <c r="AP209" s="350"/>
      <c r="AQ209" s="125"/>
      <c r="AR209" s="125"/>
      <c r="AT209" s="350"/>
      <c r="AU209" s="350"/>
      <c r="AV209" s="350"/>
      <c r="AW209" s="350"/>
      <c r="AX209" s="350"/>
      <c r="AY209" s="350"/>
      <c r="AZ209" s="350"/>
      <c r="BA209" s="350"/>
      <c r="BB209" s="350"/>
      <c r="BC209" s="350"/>
      <c r="BD209" s="350"/>
      <c r="BE209" s="350"/>
      <c r="BF209" s="2"/>
      <c r="BG209" s="2"/>
      <c r="BH209" s="2"/>
      <c r="BI209" s="126"/>
      <c r="BJ209" s="126"/>
      <c r="BK209" s="375"/>
      <c r="BL209" s="2"/>
      <c r="BM209" s="2"/>
      <c r="BN209" s="2"/>
      <c r="BO209" s="2"/>
      <c r="BP209" s="2"/>
      <c r="BQ209" s="2"/>
      <c r="BR209" s="2"/>
      <c r="BS209" s="2"/>
      <c r="BT209" s="2"/>
      <c r="BU209" s="2"/>
      <c r="BV209" s="2"/>
      <c r="BW209" s="2"/>
      <c r="BX209" s="350"/>
      <c r="BY209" s="350"/>
      <c r="BZ209" s="125"/>
      <c r="CA209" s="125"/>
      <c r="CB209" s="125"/>
      <c r="CC209" s="350"/>
    </row>
    <row r="210" spans="7:81" ht="33.75" customHeight="1" thickBot="1" x14ac:dyDescent="0.2">
      <c r="G210" s="2"/>
      <c r="H210" s="350"/>
      <c r="I210" s="350"/>
      <c r="J210" s="350"/>
      <c r="K210" s="350"/>
      <c r="L210" s="350"/>
      <c r="M210" s="350"/>
      <c r="N210" s="350"/>
      <c r="O210" s="350"/>
      <c r="P210" s="350"/>
      <c r="Q210" s="350"/>
      <c r="R210" s="350"/>
      <c r="S210" s="2"/>
      <c r="T210" s="2"/>
      <c r="U210" s="2"/>
      <c r="V210" s="2"/>
      <c r="W210" s="2"/>
      <c r="Y210" s="375"/>
      <c r="Z210" s="2"/>
      <c r="AA210" s="2"/>
      <c r="AB210" s="2"/>
      <c r="AC210" s="2"/>
      <c r="AD210" s="2"/>
      <c r="AE210" s="2"/>
      <c r="AF210" s="2"/>
      <c r="AG210" s="2"/>
      <c r="AH210" s="2"/>
      <c r="AI210" s="2"/>
      <c r="AJ210" s="2"/>
      <c r="AK210" s="350"/>
      <c r="AL210" s="350"/>
      <c r="AM210" s="350"/>
      <c r="AN210" s="350"/>
      <c r="AO210" s="350"/>
      <c r="AP210" s="350"/>
      <c r="AQ210" s="125"/>
      <c r="AR210" s="125"/>
      <c r="AT210" s="350"/>
      <c r="AU210" s="350"/>
      <c r="AV210" s="350"/>
      <c r="AW210" s="350"/>
      <c r="AX210" s="350"/>
      <c r="AY210" s="350"/>
      <c r="AZ210" s="350"/>
      <c r="BA210" s="350"/>
      <c r="BB210" s="350"/>
      <c r="BC210" s="350"/>
      <c r="BD210" s="350"/>
      <c r="BE210" s="350"/>
      <c r="BF210" s="2"/>
      <c r="BG210" s="2"/>
      <c r="BH210" s="2"/>
      <c r="BI210" s="126"/>
      <c r="BJ210" s="126"/>
      <c r="BK210" s="375"/>
      <c r="BL210" s="2"/>
      <c r="BM210" s="2"/>
      <c r="BN210" s="2"/>
      <c r="BO210" s="2"/>
      <c r="BP210" s="2"/>
      <c r="BQ210" s="2"/>
      <c r="BR210" s="2"/>
      <c r="BS210" s="2"/>
      <c r="BT210" s="2"/>
      <c r="BU210" s="2"/>
      <c r="BV210" s="2"/>
      <c r="BW210" s="2"/>
      <c r="BX210" s="350"/>
      <c r="BY210" s="350"/>
      <c r="BZ210" s="125"/>
      <c r="CA210" s="125"/>
      <c r="CB210" s="125"/>
      <c r="CC210" s="350"/>
    </row>
    <row r="211" spans="7:81" ht="33.75" customHeight="1" thickBot="1" x14ac:dyDescent="0.2">
      <c r="G211" s="2"/>
      <c r="H211" s="350"/>
      <c r="I211" s="350"/>
      <c r="J211" s="350"/>
      <c r="K211" s="350"/>
      <c r="L211" s="350"/>
      <c r="M211" s="350"/>
      <c r="N211" s="350"/>
      <c r="O211" s="350"/>
      <c r="P211" s="350"/>
      <c r="Q211" s="350"/>
      <c r="R211" s="350"/>
      <c r="S211" s="2"/>
      <c r="T211" s="2"/>
      <c r="U211" s="2"/>
      <c r="V211" s="2"/>
      <c r="W211" s="2"/>
      <c r="Y211" s="861" t="str">
        <f>計算_集計!DL15</f>
        <v/>
      </c>
      <c r="Z211" s="2"/>
      <c r="AA211" s="2"/>
      <c r="AB211" s="2"/>
      <c r="AC211" s="2"/>
      <c r="AD211" s="2"/>
      <c r="AE211" s="2"/>
      <c r="AF211" s="2"/>
      <c r="AG211" s="2"/>
      <c r="AH211" s="2"/>
      <c r="AI211" s="2"/>
      <c r="AJ211" s="2"/>
      <c r="AK211" s="350"/>
      <c r="AL211" s="350"/>
      <c r="AM211" s="350"/>
      <c r="AN211" s="350"/>
      <c r="AO211" s="350"/>
      <c r="AP211" s="350"/>
      <c r="AQ211" s="125"/>
      <c r="AR211" s="125"/>
      <c r="AT211" s="350"/>
      <c r="AU211" s="350"/>
      <c r="AV211" s="350"/>
      <c r="AW211" s="350"/>
      <c r="AX211" s="350"/>
      <c r="AY211" s="350"/>
      <c r="AZ211" s="350"/>
      <c r="BA211" s="350"/>
      <c r="BB211" s="350"/>
      <c r="BC211" s="350"/>
      <c r="BD211" s="350"/>
      <c r="BE211" s="350"/>
      <c r="BF211" s="2"/>
      <c r="BG211" s="2"/>
      <c r="BH211" s="2"/>
      <c r="BI211" s="126"/>
      <c r="BJ211" s="126"/>
      <c r="BK211" s="375"/>
      <c r="BL211" s="2"/>
      <c r="BM211" s="2"/>
      <c r="BN211" s="2"/>
      <c r="BO211" s="2"/>
      <c r="BP211" s="2"/>
      <c r="BQ211" s="2"/>
      <c r="BR211" s="2"/>
      <c r="BS211" s="2"/>
      <c r="BT211" s="2"/>
      <c r="BU211" s="2"/>
      <c r="BV211" s="2"/>
      <c r="BW211" s="2"/>
      <c r="BX211" s="350"/>
      <c r="BY211" s="350"/>
      <c r="BZ211" s="125"/>
      <c r="CA211" s="125"/>
      <c r="CB211" s="125"/>
      <c r="CC211" s="350"/>
    </row>
    <row r="212" spans="7:81" ht="33.75" customHeight="1" thickBot="1" x14ac:dyDescent="0.2">
      <c r="G212" s="2"/>
      <c r="H212" s="350"/>
      <c r="I212" s="350"/>
      <c r="J212" s="350"/>
      <c r="K212" s="350"/>
      <c r="L212" s="350"/>
      <c r="M212" s="350"/>
      <c r="N212" s="350"/>
      <c r="O212" s="350"/>
      <c r="P212" s="350"/>
      <c r="Q212" s="350"/>
      <c r="R212" s="350"/>
      <c r="S212" s="2"/>
      <c r="T212" s="2"/>
      <c r="U212" s="2"/>
      <c r="V212" s="2"/>
      <c r="W212" s="2"/>
      <c r="Y212" s="862"/>
      <c r="Z212" s="2"/>
      <c r="AA212" s="2"/>
      <c r="AB212" s="2"/>
      <c r="AC212" s="2"/>
      <c r="AD212" s="2"/>
      <c r="AE212" s="2"/>
      <c r="AF212" s="2"/>
      <c r="AG212" s="2"/>
      <c r="AH212" s="2"/>
      <c r="AI212" s="2"/>
      <c r="AJ212" s="2"/>
      <c r="AK212" s="350"/>
      <c r="AL212" s="350"/>
      <c r="AM212" s="350"/>
      <c r="AN212" s="350"/>
      <c r="AO212" s="350"/>
      <c r="AP212" s="350"/>
      <c r="AQ212" s="125"/>
      <c r="AR212" s="125"/>
      <c r="AT212" s="350"/>
      <c r="AU212" s="350"/>
      <c r="AV212" s="350"/>
      <c r="AW212" s="350"/>
      <c r="AX212" s="350"/>
      <c r="AY212" s="350"/>
      <c r="AZ212" s="350"/>
      <c r="BA212" s="350"/>
      <c r="BB212" s="350"/>
      <c r="BC212" s="350"/>
      <c r="BD212" s="350"/>
      <c r="BE212" s="350"/>
      <c r="BF212" s="2"/>
      <c r="BG212" s="2"/>
      <c r="BH212" s="2"/>
      <c r="BI212" s="126"/>
      <c r="BJ212" s="126"/>
      <c r="BK212" s="861" t="str">
        <f>計算_集計!EL15</f>
        <v/>
      </c>
      <c r="BL212" s="2"/>
      <c r="BM212" s="2"/>
      <c r="BN212" s="2"/>
      <c r="BO212" s="2"/>
      <c r="BP212" s="2"/>
      <c r="BQ212" s="2"/>
      <c r="BR212" s="2"/>
      <c r="BS212" s="2"/>
      <c r="BT212" s="2"/>
      <c r="BU212" s="2"/>
      <c r="BV212" s="2"/>
      <c r="BW212" s="2"/>
      <c r="BX212" s="350"/>
      <c r="BY212" s="350"/>
      <c r="BZ212" s="125"/>
      <c r="CA212" s="125"/>
      <c r="CB212" s="125"/>
      <c r="CC212" s="350"/>
    </row>
    <row r="213" spans="7:81" ht="33.75" customHeight="1" thickBot="1" x14ac:dyDescent="0.2">
      <c r="G213" s="2"/>
      <c r="H213" s="350"/>
      <c r="I213" s="350"/>
      <c r="J213" s="350"/>
      <c r="K213" s="350"/>
      <c r="L213" s="350"/>
      <c r="M213" s="350"/>
      <c r="N213" s="350"/>
      <c r="O213" s="350"/>
      <c r="P213" s="350"/>
      <c r="Q213" s="350"/>
      <c r="R213" s="350"/>
      <c r="S213" s="2"/>
      <c r="T213" s="2"/>
      <c r="U213" s="2"/>
      <c r="V213" s="2"/>
      <c r="W213" s="2"/>
      <c r="Y213" s="375"/>
      <c r="Z213" s="2"/>
      <c r="AA213" s="2"/>
      <c r="AB213" s="2"/>
      <c r="AC213" s="2"/>
      <c r="AD213" s="2"/>
      <c r="AE213" s="2"/>
      <c r="AF213" s="2"/>
      <c r="AG213" s="2"/>
      <c r="AH213" s="2"/>
      <c r="AI213" s="2"/>
      <c r="AJ213" s="2"/>
      <c r="AK213" s="350"/>
      <c r="AL213" s="350"/>
      <c r="AM213" s="350"/>
      <c r="AN213" s="350"/>
      <c r="AO213" s="350"/>
      <c r="AP213" s="350"/>
      <c r="AQ213" s="125"/>
      <c r="AR213" s="125"/>
      <c r="AT213" s="350"/>
      <c r="AU213" s="350"/>
      <c r="AV213" s="350"/>
      <c r="AW213" s="350"/>
      <c r="AX213" s="350"/>
      <c r="AY213" s="350"/>
      <c r="AZ213" s="350"/>
      <c r="BA213" s="350"/>
      <c r="BB213" s="350"/>
      <c r="BC213" s="350"/>
      <c r="BD213" s="350"/>
      <c r="BE213" s="350"/>
      <c r="BF213" s="2"/>
      <c r="BG213" s="2"/>
      <c r="BH213" s="2"/>
      <c r="BI213" s="126"/>
      <c r="BJ213" s="126"/>
      <c r="BK213" s="862"/>
      <c r="BL213" s="2"/>
      <c r="BM213" s="2"/>
      <c r="BN213" s="2"/>
      <c r="BO213" s="2"/>
      <c r="BP213" s="2"/>
      <c r="BQ213" s="2"/>
      <c r="BR213" s="2"/>
      <c r="BS213" s="2"/>
      <c r="BT213" s="2"/>
      <c r="BU213" s="2"/>
      <c r="BV213" s="2"/>
      <c r="BW213" s="2"/>
      <c r="BX213" s="350"/>
      <c r="BY213" s="350"/>
      <c r="BZ213" s="125"/>
      <c r="CA213" s="125"/>
      <c r="CB213" s="125"/>
      <c r="CC213" s="350"/>
    </row>
    <row r="214" spans="7:81" ht="33.75" customHeight="1" x14ac:dyDescent="0.15">
      <c r="G214" s="2"/>
      <c r="H214" s="350"/>
      <c r="I214" s="350"/>
      <c r="J214" s="350"/>
      <c r="K214" s="350"/>
      <c r="L214" s="350"/>
      <c r="M214" s="350"/>
      <c r="N214" s="350"/>
      <c r="O214" s="350"/>
      <c r="P214" s="350"/>
      <c r="Q214" s="350"/>
      <c r="R214" s="350"/>
      <c r="S214" s="2"/>
      <c r="T214" s="2"/>
      <c r="U214" s="2"/>
      <c r="V214" s="2"/>
      <c r="W214" s="2"/>
      <c r="Y214" s="376"/>
      <c r="Z214" s="2"/>
      <c r="AA214" s="2"/>
      <c r="AB214" s="2"/>
      <c r="AC214" s="2"/>
      <c r="AD214" s="2"/>
      <c r="AE214" s="2"/>
      <c r="AF214" s="2"/>
      <c r="AG214" s="2"/>
      <c r="AH214" s="2"/>
      <c r="AI214" s="2"/>
      <c r="AJ214" s="2"/>
      <c r="AK214" s="350"/>
      <c r="AL214" s="350"/>
      <c r="AM214" s="350"/>
      <c r="AN214" s="350"/>
      <c r="AO214" s="350"/>
      <c r="AP214" s="350"/>
      <c r="AQ214" s="125"/>
      <c r="AR214" s="125"/>
      <c r="AT214" s="350"/>
      <c r="AU214" s="350"/>
      <c r="AV214" s="350"/>
      <c r="AW214" s="350"/>
      <c r="AX214" s="350"/>
      <c r="AY214" s="350"/>
      <c r="AZ214" s="350"/>
      <c r="BA214" s="350"/>
      <c r="BB214" s="350"/>
      <c r="BC214" s="350"/>
      <c r="BD214" s="350"/>
      <c r="BE214" s="350"/>
      <c r="BF214" s="2"/>
      <c r="BG214" s="2"/>
      <c r="BH214" s="2"/>
      <c r="BI214" s="126"/>
      <c r="BJ214" s="126"/>
      <c r="BK214" s="375"/>
      <c r="BL214" s="2"/>
      <c r="BM214" s="2"/>
      <c r="BN214" s="2"/>
      <c r="BO214" s="2"/>
      <c r="BP214" s="2"/>
      <c r="BQ214" s="2"/>
      <c r="BR214" s="2"/>
      <c r="BS214" s="2"/>
      <c r="BT214" s="2"/>
      <c r="BU214" s="2"/>
      <c r="BV214" s="2"/>
      <c r="BW214" s="2"/>
      <c r="BX214" s="350"/>
      <c r="BY214" s="350"/>
      <c r="BZ214" s="125"/>
      <c r="CA214" s="125"/>
      <c r="CB214" s="125"/>
      <c r="CC214" s="350"/>
    </row>
    <row r="215" spans="7:81" ht="33.75" customHeight="1" thickBot="1" x14ac:dyDescent="0.2">
      <c r="G215" s="2"/>
      <c r="H215" s="350"/>
      <c r="I215" s="350"/>
      <c r="J215" s="350"/>
      <c r="K215" s="350"/>
      <c r="L215" s="350"/>
      <c r="M215" s="350"/>
      <c r="N215" s="350"/>
      <c r="O215" s="350"/>
      <c r="P215" s="350"/>
      <c r="Q215" s="350"/>
      <c r="R215" s="350"/>
      <c r="S215" s="2"/>
      <c r="T215" s="2"/>
      <c r="U215" s="2"/>
      <c r="V215" s="2"/>
      <c r="W215" s="2"/>
      <c r="Y215" s="376"/>
      <c r="Z215" s="2"/>
      <c r="AA215" s="2"/>
      <c r="AB215" s="2"/>
      <c r="AC215" s="2"/>
      <c r="AD215" s="2"/>
      <c r="AE215" s="2"/>
      <c r="AF215" s="2"/>
      <c r="AG215" s="2"/>
      <c r="AH215" s="2"/>
      <c r="AI215" s="2"/>
      <c r="AJ215" s="2"/>
      <c r="AK215" s="350"/>
      <c r="AL215" s="350"/>
      <c r="AM215" s="350"/>
      <c r="AN215" s="350"/>
      <c r="AO215" s="350"/>
      <c r="AP215" s="350"/>
      <c r="AQ215" s="125"/>
      <c r="AR215" s="125"/>
      <c r="AT215" s="350"/>
      <c r="AU215" s="350"/>
      <c r="AV215" s="350"/>
      <c r="AW215" s="350"/>
      <c r="AX215" s="350"/>
      <c r="AY215" s="350"/>
      <c r="AZ215" s="350"/>
      <c r="BA215" s="350"/>
      <c r="BB215" s="350"/>
      <c r="BC215" s="350"/>
      <c r="BD215" s="350"/>
      <c r="BE215" s="350"/>
      <c r="BF215" s="2"/>
      <c r="BG215" s="2"/>
      <c r="BH215" s="2"/>
      <c r="BI215" s="126"/>
      <c r="BJ215" s="126"/>
      <c r="BK215" s="376"/>
      <c r="BL215" s="2"/>
      <c r="BM215" s="2"/>
      <c r="BN215" s="2"/>
      <c r="BO215" s="2"/>
      <c r="BP215" s="2"/>
      <c r="BQ215" s="2"/>
      <c r="BR215" s="2"/>
      <c r="BS215" s="2"/>
      <c r="BT215" s="2"/>
      <c r="BU215" s="2"/>
      <c r="BV215" s="2"/>
      <c r="BW215" s="2"/>
      <c r="BX215" s="350"/>
      <c r="BY215" s="350"/>
      <c r="BZ215" s="125"/>
      <c r="CA215" s="125"/>
      <c r="CB215" s="125"/>
      <c r="CC215" s="350"/>
    </row>
    <row r="216" spans="7:81" ht="33.75" customHeight="1" thickBot="1" x14ac:dyDescent="0.2">
      <c r="G216" s="2"/>
      <c r="H216" s="350"/>
      <c r="I216" s="350"/>
      <c r="J216" s="350"/>
      <c r="K216" s="350"/>
      <c r="L216" s="350"/>
      <c r="M216" s="350"/>
      <c r="N216" s="350"/>
      <c r="O216" s="350"/>
      <c r="P216" s="350"/>
      <c r="Q216" s="350"/>
      <c r="R216" s="350"/>
      <c r="S216" s="2"/>
      <c r="T216" s="2"/>
      <c r="U216" s="2"/>
      <c r="V216" s="2"/>
      <c r="W216" s="2"/>
      <c r="Y216" s="861" t="str">
        <f>計算_集計!DN15</f>
        <v/>
      </c>
      <c r="Z216" s="2"/>
      <c r="AA216" s="2"/>
      <c r="AB216" s="2"/>
      <c r="AC216" s="2"/>
      <c r="AD216" s="2"/>
      <c r="AE216" s="2"/>
      <c r="AF216" s="2"/>
      <c r="AG216" s="2"/>
      <c r="AH216" s="2"/>
      <c r="AI216" s="2"/>
      <c r="AJ216" s="2"/>
      <c r="AK216" s="350"/>
      <c r="AL216" s="350"/>
      <c r="AM216" s="350"/>
      <c r="AN216" s="350"/>
      <c r="AO216" s="350"/>
      <c r="AP216" s="350"/>
      <c r="AQ216" s="125"/>
      <c r="AR216" s="125"/>
      <c r="AT216" s="350"/>
      <c r="AU216" s="350"/>
      <c r="AV216" s="350"/>
      <c r="AW216" s="350"/>
      <c r="AX216" s="350"/>
      <c r="AY216" s="350"/>
      <c r="AZ216" s="350"/>
      <c r="BA216" s="350"/>
      <c r="BB216" s="350"/>
      <c r="BC216" s="350"/>
      <c r="BD216" s="350"/>
      <c r="BE216" s="350"/>
      <c r="BF216" s="2"/>
      <c r="BG216" s="2"/>
      <c r="BH216" s="2"/>
      <c r="BI216" s="126"/>
      <c r="BJ216" s="126"/>
      <c r="BK216" s="376"/>
      <c r="BL216" s="2"/>
      <c r="BM216" s="2"/>
      <c r="BN216" s="2"/>
      <c r="BO216" s="2"/>
      <c r="BP216" s="2"/>
      <c r="BQ216" s="2"/>
      <c r="BR216" s="2"/>
      <c r="BS216" s="2"/>
      <c r="BT216" s="2"/>
      <c r="BU216" s="2"/>
      <c r="BV216" s="2"/>
      <c r="BW216" s="2"/>
      <c r="BX216" s="350"/>
      <c r="BY216" s="350"/>
      <c r="BZ216" s="125"/>
      <c r="CA216" s="125"/>
      <c r="CB216" s="125"/>
      <c r="CC216" s="350"/>
    </row>
    <row r="217" spans="7:81" ht="33.75" customHeight="1" thickBot="1" x14ac:dyDescent="0.2">
      <c r="G217" s="2"/>
      <c r="H217" s="350"/>
      <c r="I217" s="350"/>
      <c r="J217" s="350"/>
      <c r="K217" s="350"/>
      <c r="L217" s="350"/>
      <c r="M217" s="350"/>
      <c r="N217" s="350"/>
      <c r="O217" s="350"/>
      <c r="P217" s="350"/>
      <c r="Q217" s="350"/>
      <c r="R217" s="350"/>
      <c r="S217" s="2"/>
      <c r="T217" s="2"/>
      <c r="U217" s="2"/>
      <c r="V217" s="2"/>
      <c r="W217" s="2"/>
      <c r="Y217" s="862"/>
      <c r="Z217" s="2"/>
      <c r="AA217" s="2"/>
      <c r="AB217" s="2"/>
      <c r="AC217" s="2"/>
      <c r="AD217" s="2"/>
      <c r="AE217" s="2"/>
      <c r="AF217" s="2"/>
      <c r="AG217" s="2"/>
      <c r="AH217" s="2"/>
      <c r="AI217" s="2"/>
      <c r="AJ217" s="2"/>
      <c r="AK217" s="350"/>
      <c r="AL217" s="350"/>
      <c r="AM217" s="350"/>
      <c r="AN217" s="350"/>
      <c r="AO217" s="350"/>
      <c r="AP217" s="350"/>
      <c r="AQ217" s="125"/>
      <c r="AR217" s="125"/>
      <c r="AT217" s="350"/>
      <c r="AU217" s="350"/>
      <c r="AV217" s="350"/>
      <c r="AW217" s="350"/>
      <c r="AX217" s="350"/>
      <c r="AY217" s="350"/>
      <c r="AZ217" s="350"/>
      <c r="BA217" s="350"/>
      <c r="BB217" s="350"/>
      <c r="BC217" s="350"/>
      <c r="BD217" s="350"/>
      <c r="BE217" s="350"/>
      <c r="BF217" s="2"/>
      <c r="BG217" s="2"/>
      <c r="BH217" s="2"/>
      <c r="BI217" s="126"/>
      <c r="BJ217" s="126"/>
      <c r="BK217" s="861" t="str">
        <f>計算_集計!EN15</f>
        <v/>
      </c>
      <c r="BL217" s="2"/>
      <c r="BM217" s="2"/>
      <c r="BN217" s="2"/>
      <c r="BO217" s="2"/>
      <c r="BP217" s="2"/>
      <c r="BQ217" s="2"/>
      <c r="BR217" s="2"/>
      <c r="BS217" s="2"/>
      <c r="BT217" s="2"/>
      <c r="BU217" s="2"/>
      <c r="BV217" s="2"/>
      <c r="BW217" s="2"/>
      <c r="BX217" s="350"/>
      <c r="BY217" s="350"/>
      <c r="BZ217" s="125"/>
      <c r="CA217" s="125"/>
      <c r="CB217" s="125"/>
      <c r="CC217" s="350"/>
    </row>
    <row r="218" spans="7:81" ht="33.75" customHeight="1" thickBot="1" x14ac:dyDescent="0.2">
      <c r="G218" s="2"/>
      <c r="H218" s="350"/>
      <c r="I218" s="350"/>
      <c r="J218" s="350"/>
      <c r="K218" s="350"/>
      <c r="L218" s="350"/>
      <c r="M218" s="350"/>
      <c r="N218" s="350"/>
      <c r="O218" s="350"/>
      <c r="P218" s="350"/>
      <c r="Q218" s="350"/>
      <c r="R218" s="350"/>
      <c r="S218" s="2"/>
      <c r="T218" s="2"/>
      <c r="U218" s="2"/>
      <c r="V218" s="2"/>
      <c r="W218" s="2"/>
      <c r="Y218" s="376"/>
      <c r="Z218" s="2"/>
      <c r="AA218" s="2"/>
      <c r="AB218" s="2"/>
      <c r="AC218" s="2"/>
      <c r="AD218" s="2"/>
      <c r="AE218" s="2"/>
      <c r="AF218" s="2"/>
      <c r="AG218" s="2"/>
      <c r="AH218" s="2"/>
      <c r="AI218" s="2"/>
      <c r="AJ218" s="2"/>
      <c r="AK218" s="350"/>
      <c r="AL218" s="350"/>
      <c r="AM218" s="350"/>
      <c r="AN218" s="350"/>
      <c r="AO218" s="350"/>
      <c r="AP218" s="350"/>
      <c r="AQ218" s="125"/>
      <c r="AR218" s="125"/>
      <c r="AT218" s="350"/>
      <c r="AU218" s="350"/>
      <c r="AV218" s="350"/>
      <c r="AW218" s="350"/>
      <c r="AX218" s="350"/>
      <c r="AY218" s="350"/>
      <c r="AZ218" s="350"/>
      <c r="BA218" s="350"/>
      <c r="BB218" s="350"/>
      <c r="BC218" s="350"/>
      <c r="BD218" s="350"/>
      <c r="BE218" s="350"/>
      <c r="BF218" s="2"/>
      <c r="BG218" s="2"/>
      <c r="BH218" s="2"/>
      <c r="BI218" s="126"/>
      <c r="BJ218" s="126"/>
      <c r="BK218" s="862"/>
      <c r="BL218" s="2"/>
      <c r="BM218" s="2"/>
      <c r="BN218" s="2"/>
      <c r="BO218" s="2"/>
      <c r="BP218" s="2"/>
      <c r="BQ218" s="2"/>
      <c r="BR218" s="2"/>
      <c r="BS218" s="2"/>
      <c r="BT218" s="2"/>
      <c r="BU218" s="2"/>
      <c r="BV218" s="2"/>
      <c r="BW218" s="2"/>
      <c r="BX218" s="350"/>
      <c r="BY218" s="350"/>
      <c r="BZ218" s="125"/>
      <c r="CA218" s="125"/>
      <c r="CB218" s="125"/>
      <c r="CC218" s="350"/>
    </row>
    <row r="219" spans="7:81" ht="33.75" customHeight="1" x14ac:dyDescent="0.15">
      <c r="G219" s="2"/>
      <c r="H219" s="350"/>
      <c r="I219" s="350"/>
      <c r="J219" s="350"/>
      <c r="K219" s="350"/>
      <c r="L219" s="350"/>
      <c r="M219" s="350"/>
      <c r="N219" s="350"/>
      <c r="O219" s="350"/>
      <c r="P219" s="350"/>
      <c r="Q219" s="350"/>
      <c r="R219" s="350"/>
      <c r="S219" s="2"/>
      <c r="T219" s="2"/>
      <c r="U219" s="2"/>
      <c r="V219" s="2"/>
      <c r="W219" s="2"/>
      <c r="Y219" s="376"/>
      <c r="Z219" s="2"/>
      <c r="AA219" s="2"/>
      <c r="AB219" s="2"/>
      <c r="AC219" s="2"/>
      <c r="AD219" s="2"/>
      <c r="AE219" s="2"/>
      <c r="AF219" s="2"/>
      <c r="AG219" s="2"/>
      <c r="AH219" s="2"/>
      <c r="AI219" s="2"/>
      <c r="AJ219" s="2"/>
      <c r="AK219" s="350"/>
      <c r="AL219" s="350"/>
      <c r="AM219" s="350"/>
      <c r="AN219" s="350"/>
      <c r="AO219" s="350"/>
      <c r="AP219" s="350"/>
      <c r="AQ219" s="125"/>
      <c r="AR219" s="125"/>
      <c r="AT219" s="350"/>
      <c r="AU219" s="350"/>
      <c r="AV219" s="350"/>
      <c r="AW219" s="350"/>
      <c r="AX219" s="350"/>
      <c r="AY219" s="350"/>
      <c r="AZ219" s="350"/>
      <c r="BA219" s="350"/>
      <c r="BB219" s="350"/>
      <c r="BC219" s="350"/>
      <c r="BD219" s="350"/>
      <c r="BE219" s="350"/>
      <c r="BF219" s="2"/>
      <c r="BG219" s="2"/>
      <c r="BH219" s="2"/>
      <c r="BI219" s="126"/>
      <c r="BJ219" s="126"/>
      <c r="BK219" s="376"/>
      <c r="BL219" s="2"/>
      <c r="BM219" s="2"/>
      <c r="BN219" s="2"/>
      <c r="BO219" s="2"/>
      <c r="BP219" s="2"/>
      <c r="BQ219" s="2"/>
      <c r="BR219" s="2"/>
      <c r="BS219" s="2"/>
      <c r="BT219" s="2"/>
      <c r="BU219" s="2"/>
      <c r="BV219" s="2"/>
      <c r="BW219" s="2"/>
      <c r="BX219" s="350"/>
      <c r="BY219" s="350"/>
      <c r="BZ219" s="125"/>
      <c r="CA219" s="125"/>
      <c r="CB219" s="125"/>
      <c r="CC219" s="350"/>
    </row>
    <row r="220" spans="7:81" ht="33.75" customHeight="1" thickBot="1" x14ac:dyDescent="0.2">
      <c r="G220" s="2"/>
      <c r="H220" s="350"/>
      <c r="I220" s="350"/>
      <c r="J220" s="350"/>
      <c r="K220" s="350"/>
      <c r="L220" s="350"/>
      <c r="M220" s="350"/>
      <c r="N220" s="350"/>
      <c r="O220" s="350"/>
      <c r="P220" s="350"/>
      <c r="Q220" s="350"/>
      <c r="R220" s="350"/>
      <c r="S220" s="2"/>
      <c r="T220" s="2"/>
      <c r="U220" s="2"/>
      <c r="V220" s="2"/>
      <c r="W220" s="2"/>
      <c r="Y220" s="376"/>
      <c r="Z220" s="2"/>
      <c r="AA220" s="2"/>
      <c r="AB220" s="2"/>
      <c r="AC220" s="2"/>
      <c r="AD220" s="2"/>
      <c r="AE220" s="2"/>
      <c r="AF220" s="2"/>
      <c r="AG220" s="2"/>
      <c r="AH220" s="2"/>
      <c r="AI220" s="2"/>
      <c r="AJ220" s="2"/>
      <c r="AK220" s="350"/>
      <c r="AL220" s="350"/>
      <c r="AM220" s="350"/>
      <c r="AN220" s="350"/>
      <c r="AO220" s="350"/>
      <c r="AP220" s="350"/>
      <c r="AQ220" s="125"/>
      <c r="AR220" s="125"/>
      <c r="AT220" s="350"/>
      <c r="AU220" s="350"/>
      <c r="AV220" s="350"/>
      <c r="AW220" s="350"/>
      <c r="AX220" s="350"/>
      <c r="AY220" s="350"/>
      <c r="AZ220" s="350"/>
      <c r="BA220" s="350"/>
      <c r="BB220" s="350"/>
      <c r="BC220" s="350"/>
      <c r="BD220" s="350"/>
      <c r="BE220" s="350"/>
      <c r="BF220" s="2"/>
      <c r="BG220" s="2"/>
      <c r="BH220" s="2"/>
      <c r="BI220" s="126"/>
      <c r="BJ220" s="126"/>
      <c r="BK220" s="376"/>
      <c r="BL220" s="2"/>
      <c r="BM220" s="2"/>
      <c r="BN220" s="2"/>
      <c r="BO220" s="2"/>
      <c r="BP220" s="2"/>
      <c r="BQ220" s="2"/>
      <c r="BR220" s="2"/>
      <c r="BS220" s="2"/>
      <c r="BT220" s="2"/>
      <c r="BU220" s="2"/>
      <c r="BV220" s="2"/>
      <c r="BW220" s="2"/>
      <c r="BX220" s="350"/>
      <c r="BY220" s="350"/>
      <c r="BZ220" s="125"/>
      <c r="CA220" s="125"/>
      <c r="CB220" s="125"/>
      <c r="CC220" s="350"/>
    </row>
    <row r="221" spans="7:81" ht="33.75" customHeight="1" thickBot="1" x14ac:dyDescent="0.2">
      <c r="G221" s="2"/>
      <c r="H221" s="350"/>
      <c r="I221" s="350"/>
      <c r="J221" s="350"/>
      <c r="K221" s="350"/>
      <c r="L221" s="350"/>
      <c r="M221" s="350"/>
      <c r="N221" s="350"/>
      <c r="O221" s="350"/>
      <c r="P221" s="350"/>
      <c r="Q221" s="350"/>
      <c r="R221" s="350"/>
      <c r="S221" s="2"/>
      <c r="T221" s="2"/>
      <c r="U221" s="2"/>
      <c r="V221" s="2"/>
      <c r="W221" s="2"/>
      <c r="Y221" s="861" t="str">
        <f>計算_集計!DP15</f>
        <v>＊</v>
      </c>
      <c r="Z221" s="2"/>
      <c r="AA221" s="2"/>
      <c r="AB221" s="2"/>
      <c r="AC221" s="2"/>
      <c r="AD221" s="2"/>
      <c r="AE221" s="2"/>
      <c r="AF221" s="2"/>
      <c r="AG221" s="2"/>
      <c r="AH221" s="2"/>
      <c r="AI221" s="2"/>
      <c r="AJ221" s="2"/>
      <c r="AK221" s="350"/>
      <c r="AL221" s="350"/>
      <c r="AM221" s="350"/>
      <c r="AN221" s="350"/>
      <c r="AO221" s="350"/>
      <c r="AP221" s="350"/>
      <c r="AQ221" s="125"/>
      <c r="AR221" s="125"/>
      <c r="AT221" s="350"/>
      <c r="AU221" s="350"/>
      <c r="AV221" s="350"/>
      <c r="AW221" s="350"/>
      <c r="AX221" s="350"/>
      <c r="AY221" s="350"/>
      <c r="AZ221" s="350"/>
      <c r="BA221" s="350"/>
      <c r="BB221" s="350"/>
      <c r="BC221" s="350"/>
      <c r="BD221" s="350"/>
      <c r="BE221" s="350"/>
      <c r="BF221" s="2"/>
      <c r="BG221" s="2"/>
      <c r="BH221" s="2"/>
      <c r="BI221" s="126"/>
      <c r="BJ221" s="126"/>
      <c r="BK221" s="376"/>
      <c r="BL221" s="2"/>
      <c r="BM221" s="2"/>
      <c r="BN221" s="2"/>
      <c r="BO221" s="2"/>
      <c r="BP221" s="2"/>
      <c r="BQ221" s="2"/>
      <c r="BR221" s="2"/>
      <c r="BS221" s="2"/>
      <c r="BT221" s="2"/>
      <c r="BU221" s="2"/>
      <c r="BV221" s="2"/>
      <c r="BW221" s="2"/>
      <c r="BX221" s="350"/>
      <c r="BY221" s="350"/>
      <c r="BZ221" s="125"/>
      <c r="CA221" s="125"/>
      <c r="CB221" s="125"/>
      <c r="CC221" s="350"/>
    </row>
    <row r="222" spans="7:81" ht="33.75" customHeight="1" thickBot="1" x14ac:dyDescent="0.2">
      <c r="G222" s="2"/>
      <c r="H222" s="350"/>
      <c r="I222" s="350"/>
      <c r="J222" s="350"/>
      <c r="K222" s="350"/>
      <c r="L222" s="350"/>
      <c r="M222" s="350"/>
      <c r="N222" s="350"/>
      <c r="O222" s="350"/>
      <c r="P222" s="350"/>
      <c r="Q222" s="350"/>
      <c r="R222" s="350"/>
      <c r="S222" s="2"/>
      <c r="T222" s="2"/>
      <c r="U222" s="2"/>
      <c r="V222" s="2"/>
      <c r="W222" s="2"/>
      <c r="Y222" s="862"/>
      <c r="Z222" s="2"/>
      <c r="AA222" s="2"/>
      <c r="AB222" s="2"/>
      <c r="AC222" s="2"/>
      <c r="AD222" s="2"/>
      <c r="AE222" s="2"/>
      <c r="AF222" s="2"/>
      <c r="AG222" s="2"/>
      <c r="AH222" s="2"/>
      <c r="AI222" s="2"/>
      <c r="AJ222" s="2"/>
      <c r="AK222" s="350"/>
      <c r="AL222" s="350"/>
      <c r="AM222" s="350"/>
      <c r="AN222" s="350"/>
      <c r="AO222" s="350"/>
      <c r="AP222" s="350"/>
      <c r="AQ222" s="125"/>
      <c r="AR222" s="125"/>
      <c r="AT222" s="350"/>
      <c r="AU222" s="350"/>
      <c r="AV222" s="350"/>
      <c r="AW222" s="350"/>
      <c r="AX222" s="350"/>
      <c r="AY222" s="350"/>
      <c r="AZ222" s="350"/>
      <c r="BA222" s="350"/>
      <c r="BB222" s="350"/>
      <c r="BC222" s="350"/>
      <c r="BD222" s="350"/>
      <c r="BE222" s="350"/>
      <c r="BF222" s="2"/>
      <c r="BG222" s="2"/>
      <c r="BH222" s="2"/>
      <c r="BI222" s="126"/>
      <c r="BJ222" s="126"/>
      <c r="BK222" s="861" t="str">
        <f>計算_集計!EP15</f>
        <v/>
      </c>
      <c r="BL222" s="2"/>
      <c r="BM222" s="2"/>
      <c r="BN222" s="2"/>
      <c r="BO222" s="2"/>
      <c r="BP222" s="2"/>
      <c r="BQ222" s="2"/>
      <c r="BR222" s="2"/>
      <c r="BS222" s="2"/>
      <c r="BT222" s="2"/>
      <c r="BU222" s="2"/>
      <c r="BV222" s="2"/>
      <c r="BW222" s="2"/>
      <c r="BX222" s="350"/>
      <c r="BY222" s="350"/>
      <c r="BZ222" s="125"/>
      <c r="CA222" s="125"/>
      <c r="CB222" s="125"/>
      <c r="CC222" s="350"/>
    </row>
    <row r="223" spans="7:81" ht="33.75" customHeight="1" thickBot="1" x14ac:dyDescent="0.2">
      <c r="G223" s="2"/>
      <c r="H223" s="350"/>
      <c r="I223" s="350"/>
      <c r="J223" s="350"/>
      <c r="K223" s="350"/>
      <c r="L223" s="350"/>
      <c r="M223" s="350"/>
      <c r="N223" s="350"/>
      <c r="O223" s="350"/>
      <c r="P223" s="350"/>
      <c r="Q223" s="350"/>
      <c r="R223" s="350"/>
      <c r="S223" s="2"/>
      <c r="T223" s="2"/>
      <c r="U223" s="2"/>
      <c r="V223" s="2"/>
      <c r="W223" s="2"/>
      <c r="Y223" s="376"/>
      <c r="Z223" s="2"/>
      <c r="AA223" s="2"/>
      <c r="AB223" s="2"/>
      <c r="AC223" s="2"/>
      <c r="AD223" s="2"/>
      <c r="AE223" s="2"/>
      <c r="AF223" s="2"/>
      <c r="AG223" s="2"/>
      <c r="AH223" s="2"/>
      <c r="AI223" s="2"/>
      <c r="AJ223" s="2"/>
      <c r="AK223" s="350"/>
      <c r="AL223" s="350"/>
      <c r="AM223" s="350"/>
      <c r="AN223" s="350"/>
      <c r="AO223" s="350"/>
      <c r="AP223" s="350"/>
      <c r="AQ223" s="125"/>
      <c r="AR223" s="125"/>
      <c r="AT223" s="350"/>
      <c r="AU223" s="350"/>
      <c r="AV223" s="350"/>
      <c r="AW223" s="350"/>
      <c r="AX223" s="350"/>
      <c r="AY223" s="350"/>
      <c r="AZ223" s="350"/>
      <c r="BA223" s="350"/>
      <c r="BB223" s="350"/>
      <c r="BC223" s="350"/>
      <c r="BD223" s="350"/>
      <c r="BE223" s="350"/>
      <c r="BF223" s="2"/>
      <c r="BG223" s="2"/>
      <c r="BH223" s="2"/>
      <c r="BI223" s="126"/>
      <c r="BJ223" s="126"/>
      <c r="BK223" s="862"/>
      <c r="BL223" s="2"/>
      <c r="BM223" s="2"/>
      <c r="BN223" s="2"/>
      <c r="BO223" s="2"/>
      <c r="BP223" s="2"/>
      <c r="BQ223" s="2"/>
      <c r="BR223" s="2"/>
      <c r="BS223" s="2"/>
      <c r="BT223" s="2"/>
      <c r="BU223" s="2"/>
      <c r="BV223" s="2"/>
      <c r="BW223" s="2"/>
      <c r="BX223" s="350"/>
      <c r="BY223" s="350"/>
      <c r="BZ223" s="125"/>
      <c r="CA223" s="125"/>
      <c r="CB223" s="125"/>
      <c r="CC223" s="350"/>
    </row>
    <row r="224" spans="7:81" ht="33.75" customHeight="1" x14ac:dyDescent="0.15">
      <c r="G224" s="2"/>
      <c r="H224" s="350"/>
      <c r="I224" s="350"/>
      <c r="J224" s="350"/>
      <c r="K224" s="350"/>
      <c r="L224" s="350"/>
      <c r="M224" s="350"/>
      <c r="N224" s="350"/>
      <c r="O224" s="350"/>
      <c r="P224" s="350"/>
      <c r="Q224" s="350"/>
      <c r="R224" s="350"/>
      <c r="S224" s="2"/>
      <c r="T224" s="2"/>
      <c r="U224" s="2"/>
      <c r="V224" s="2"/>
      <c r="W224" s="2"/>
      <c r="Y224" s="376"/>
      <c r="Z224" s="2"/>
      <c r="AA224" s="2"/>
      <c r="AB224" s="2"/>
      <c r="AC224" s="2"/>
      <c r="AD224" s="2"/>
      <c r="AE224" s="2"/>
      <c r="AF224" s="2"/>
      <c r="AG224" s="2"/>
      <c r="AH224" s="2"/>
      <c r="AI224" s="2"/>
      <c r="AJ224" s="2"/>
      <c r="AK224" s="350"/>
      <c r="AL224" s="350"/>
      <c r="AM224" s="350"/>
      <c r="AN224" s="350"/>
      <c r="AO224" s="350"/>
      <c r="AP224" s="350"/>
      <c r="AQ224" s="125"/>
      <c r="AR224" s="125"/>
      <c r="AT224" s="350"/>
      <c r="AU224" s="350"/>
      <c r="AV224" s="350"/>
      <c r="AW224" s="350"/>
      <c r="AX224" s="350"/>
      <c r="AY224" s="350"/>
      <c r="AZ224" s="350"/>
      <c r="BA224" s="350"/>
      <c r="BB224" s="350"/>
      <c r="BC224" s="350"/>
      <c r="BD224" s="350"/>
      <c r="BE224" s="350"/>
      <c r="BF224" s="2"/>
      <c r="BG224" s="2"/>
      <c r="BH224" s="2"/>
      <c r="BI224" s="126"/>
      <c r="BJ224" s="126"/>
      <c r="BK224" s="376"/>
      <c r="BL224" s="2"/>
      <c r="BM224" s="2"/>
      <c r="BN224" s="2"/>
      <c r="BO224" s="2"/>
      <c r="BP224" s="2"/>
      <c r="BQ224" s="2"/>
      <c r="BR224" s="2"/>
      <c r="BS224" s="2"/>
      <c r="BT224" s="2"/>
      <c r="BU224" s="2"/>
      <c r="BV224" s="2"/>
      <c r="BW224" s="2"/>
      <c r="BX224" s="350"/>
      <c r="BY224" s="350"/>
      <c r="BZ224" s="125"/>
      <c r="CA224" s="125"/>
      <c r="CB224" s="125"/>
      <c r="CC224" s="350"/>
    </row>
    <row r="225" spans="7:82" ht="33.75" customHeight="1" thickBot="1" x14ac:dyDescent="0.2">
      <c r="G225" s="2"/>
      <c r="H225" s="350"/>
      <c r="I225" s="350"/>
      <c r="J225" s="350"/>
      <c r="K225" s="350"/>
      <c r="L225" s="350"/>
      <c r="M225" s="350"/>
      <c r="N225" s="350"/>
      <c r="O225" s="350"/>
      <c r="P225" s="350"/>
      <c r="Q225" s="350"/>
      <c r="R225" s="350"/>
      <c r="S225" s="2"/>
      <c r="T225" s="2"/>
      <c r="U225" s="2"/>
      <c r="V225" s="2"/>
      <c r="W225" s="2"/>
      <c r="Y225" s="376"/>
      <c r="Z225" s="2"/>
      <c r="AA225" s="2"/>
      <c r="AB225" s="2"/>
      <c r="AC225" s="2"/>
      <c r="AD225" s="2"/>
      <c r="AE225" s="2"/>
      <c r="AF225" s="2"/>
      <c r="AG225" s="2"/>
      <c r="AH225" s="2"/>
      <c r="AI225" s="2"/>
      <c r="AJ225" s="2"/>
      <c r="AK225" s="350"/>
      <c r="AL225" s="350"/>
      <c r="AM225" s="350"/>
      <c r="AN225" s="350"/>
      <c r="AO225" s="350"/>
      <c r="AP225" s="350"/>
      <c r="AQ225" s="125"/>
      <c r="AR225" s="125"/>
      <c r="AT225" s="350"/>
      <c r="AU225" s="350"/>
      <c r="AV225" s="350"/>
      <c r="AW225" s="350"/>
      <c r="AX225" s="350"/>
      <c r="AY225" s="350"/>
      <c r="AZ225" s="350"/>
      <c r="BA225" s="350"/>
      <c r="BB225" s="350"/>
      <c r="BC225" s="350"/>
      <c r="BD225" s="350"/>
      <c r="BE225" s="350"/>
      <c r="BF225" s="2"/>
      <c r="BG225" s="2"/>
      <c r="BH225" s="2"/>
      <c r="BI225" s="126"/>
      <c r="BJ225" s="126"/>
      <c r="BK225" s="376"/>
      <c r="BL225" s="2"/>
      <c r="BM225" s="2"/>
      <c r="BN225" s="2"/>
      <c r="BO225" s="2"/>
      <c r="BP225" s="2"/>
      <c r="BQ225" s="2"/>
      <c r="BR225" s="2"/>
      <c r="BS225" s="2"/>
      <c r="BT225" s="2"/>
      <c r="BU225" s="2"/>
      <c r="BV225" s="2"/>
      <c r="BW225" s="2"/>
      <c r="BX225" s="350"/>
      <c r="BY225" s="350"/>
      <c r="BZ225" s="125"/>
      <c r="CA225" s="125"/>
      <c r="CB225" s="125"/>
      <c r="CC225" s="350"/>
    </row>
    <row r="226" spans="7:82" ht="33.75" customHeight="1" thickBot="1" x14ac:dyDescent="0.2">
      <c r="G226" s="2"/>
      <c r="H226" s="350"/>
      <c r="I226" s="350"/>
      <c r="J226" s="350"/>
      <c r="K226" s="350"/>
      <c r="L226" s="350"/>
      <c r="M226" s="350"/>
      <c r="N226" s="350"/>
      <c r="O226" s="350"/>
      <c r="P226" s="350"/>
      <c r="Q226" s="350"/>
      <c r="R226" s="350"/>
      <c r="S226" s="2"/>
      <c r="T226" s="2"/>
      <c r="U226" s="2"/>
      <c r="V226" s="2"/>
      <c r="W226" s="2"/>
      <c r="Y226" s="861" t="str">
        <f>計算_集計!DR15</f>
        <v/>
      </c>
      <c r="Z226" s="2"/>
      <c r="AA226" s="2"/>
      <c r="AB226" s="2"/>
      <c r="AC226" s="2"/>
      <c r="AD226" s="2"/>
      <c r="AE226" s="2"/>
      <c r="AF226" s="2"/>
      <c r="AG226" s="2"/>
      <c r="AH226" s="2"/>
      <c r="AI226" s="2"/>
      <c r="AJ226" s="2"/>
      <c r="AK226" s="350"/>
      <c r="AL226" s="350"/>
      <c r="AM226" s="350"/>
      <c r="AN226" s="350"/>
      <c r="AO226" s="350"/>
      <c r="AP226" s="350"/>
      <c r="AQ226" s="125"/>
      <c r="AR226" s="125"/>
      <c r="AT226" s="350"/>
      <c r="AU226" s="350"/>
      <c r="AV226" s="350"/>
      <c r="AW226" s="350"/>
      <c r="AX226" s="350"/>
      <c r="AY226" s="350"/>
      <c r="AZ226" s="350"/>
      <c r="BA226" s="350"/>
      <c r="BB226" s="350"/>
      <c r="BC226" s="350"/>
      <c r="BD226" s="350"/>
      <c r="BE226" s="350"/>
      <c r="BF226" s="2"/>
      <c r="BG226" s="2"/>
      <c r="BH226" s="2"/>
      <c r="BI226" s="126"/>
      <c r="BJ226" s="126"/>
      <c r="BK226" s="376"/>
      <c r="BL226" s="2"/>
      <c r="BM226" s="2"/>
      <c r="BN226" s="2"/>
      <c r="BO226" s="2"/>
      <c r="BP226" s="2"/>
      <c r="BQ226" s="2"/>
      <c r="BR226" s="2"/>
      <c r="BS226" s="2"/>
      <c r="BT226" s="2"/>
      <c r="BU226" s="2"/>
      <c r="BV226" s="2"/>
      <c r="BW226" s="2"/>
      <c r="BX226" s="350"/>
      <c r="BY226" s="350"/>
      <c r="BZ226" s="125"/>
      <c r="CA226" s="125"/>
      <c r="CB226" s="125"/>
      <c r="CC226" s="350"/>
    </row>
    <row r="227" spans="7:82" ht="33.75" customHeight="1" thickBot="1" x14ac:dyDescent="0.2">
      <c r="G227" s="2"/>
      <c r="H227" s="350"/>
      <c r="I227" s="350"/>
      <c r="J227" s="350"/>
      <c r="K227" s="350"/>
      <c r="L227" s="350"/>
      <c r="M227" s="350"/>
      <c r="N227" s="350"/>
      <c r="O227" s="350"/>
      <c r="P227" s="350"/>
      <c r="Q227" s="350"/>
      <c r="R227" s="350"/>
      <c r="S227" s="2"/>
      <c r="T227" s="2"/>
      <c r="U227" s="2"/>
      <c r="V227" s="2"/>
      <c r="W227" s="2"/>
      <c r="Y227" s="862"/>
      <c r="Z227" s="2"/>
      <c r="AA227" s="2"/>
      <c r="AB227" s="2"/>
      <c r="AC227" s="2"/>
      <c r="AD227" s="2"/>
      <c r="AE227" s="2"/>
      <c r="AF227" s="2"/>
      <c r="AG227" s="2"/>
      <c r="AH227" s="2"/>
      <c r="AI227" s="2"/>
      <c r="AJ227" s="2"/>
      <c r="AK227" s="350"/>
      <c r="AL227" s="350"/>
      <c r="AM227" s="350"/>
      <c r="AN227" s="350"/>
      <c r="AO227" s="350"/>
      <c r="AP227" s="350"/>
      <c r="AQ227" s="125"/>
      <c r="AR227" s="125"/>
      <c r="AT227" s="350"/>
      <c r="AU227" s="350"/>
      <c r="AV227" s="350"/>
      <c r="AW227" s="350"/>
      <c r="AX227" s="350"/>
      <c r="AY227" s="350"/>
      <c r="AZ227" s="350"/>
      <c r="BA227" s="350"/>
      <c r="BB227" s="350"/>
      <c r="BC227" s="350"/>
      <c r="BD227" s="350"/>
      <c r="BE227" s="350"/>
      <c r="BF227" s="2"/>
      <c r="BG227" s="2"/>
      <c r="BH227" s="2"/>
      <c r="BI227" s="126"/>
      <c r="BJ227" s="126"/>
      <c r="BK227" s="861" t="str">
        <f>計算_集計!ER15</f>
        <v/>
      </c>
      <c r="BL227" s="2"/>
      <c r="BM227" s="2"/>
      <c r="BN227" s="2"/>
      <c r="BO227" s="2"/>
      <c r="BP227" s="2"/>
      <c r="BQ227" s="2"/>
      <c r="BR227" s="2"/>
      <c r="BS227" s="2"/>
      <c r="BT227" s="2"/>
      <c r="BU227" s="2"/>
      <c r="BV227" s="2"/>
      <c r="BW227" s="2"/>
      <c r="BX227" s="350"/>
      <c r="BY227" s="350"/>
      <c r="BZ227" s="125"/>
      <c r="CA227" s="125"/>
      <c r="CB227" s="125"/>
      <c r="CC227" s="350"/>
    </row>
    <row r="228" spans="7:82" ht="33.75" customHeight="1" thickBot="1" x14ac:dyDescent="0.2">
      <c r="G228" s="2"/>
      <c r="H228" s="350"/>
      <c r="I228" s="350"/>
      <c r="J228" s="350"/>
      <c r="K228" s="350"/>
      <c r="L228" s="350"/>
      <c r="M228" s="350"/>
      <c r="N228" s="350"/>
      <c r="O228" s="350"/>
      <c r="P228" s="350"/>
      <c r="Q228" s="350"/>
      <c r="R228" s="350"/>
      <c r="S228" s="2"/>
      <c r="T228" s="2"/>
      <c r="U228" s="2"/>
      <c r="V228" s="2"/>
      <c r="W228" s="2"/>
      <c r="Y228" s="376"/>
      <c r="Z228" s="2"/>
      <c r="AA228" s="2"/>
      <c r="AB228" s="2"/>
      <c r="AC228" s="2"/>
      <c r="AD228" s="2"/>
      <c r="AE228" s="2"/>
      <c r="AF228" s="2"/>
      <c r="AG228" s="2"/>
      <c r="AH228" s="2"/>
      <c r="AI228" s="2"/>
      <c r="AJ228" s="2"/>
      <c r="AK228" s="350"/>
      <c r="AL228" s="350"/>
      <c r="AM228" s="350"/>
      <c r="AN228" s="350"/>
      <c r="AO228" s="350"/>
      <c r="AP228" s="350"/>
      <c r="AQ228" s="125"/>
      <c r="AR228" s="125"/>
      <c r="AT228" s="350"/>
      <c r="AU228" s="350"/>
      <c r="AV228" s="350"/>
      <c r="AW228" s="350"/>
      <c r="AX228" s="350"/>
      <c r="AY228" s="350"/>
      <c r="AZ228" s="350"/>
      <c r="BA228" s="350"/>
      <c r="BB228" s="350"/>
      <c r="BC228" s="350"/>
      <c r="BD228" s="350"/>
      <c r="BE228" s="350"/>
      <c r="BF228" s="2"/>
      <c r="BG228" s="2"/>
      <c r="BH228" s="2"/>
      <c r="BI228" s="126"/>
      <c r="BJ228" s="126"/>
      <c r="BK228" s="862"/>
      <c r="BL228" s="2"/>
      <c r="BM228" s="2"/>
      <c r="BN228" s="2"/>
      <c r="BO228" s="2"/>
      <c r="BP228" s="2"/>
      <c r="BQ228" s="2"/>
      <c r="BR228" s="2"/>
      <c r="BS228" s="2"/>
      <c r="BT228" s="2"/>
      <c r="BU228" s="2"/>
      <c r="BV228" s="2"/>
      <c r="BW228" s="2"/>
      <c r="BX228" s="350"/>
      <c r="BY228" s="350"/>
      <c r="BZ228" s="125"/>
      <c r="CA228" s="125"/>
      <c r="CB228" s="125"/>
      <c r="CC228" s="350"/>
    </row>
    <row r="229" spans="7:82" ht="33.75" customHeight="1" x14ac:dyDescent="0.15">
      <c r="G229" s="2"/>
      <c r="H229" s="350"/>
      <c r="I229" s="350"/>
      <c r="J229" s="350"/>
      <c r="K229" s="350"/>
      <c r="L229" s="350"/>
      <c r="M229" s="350"/>
      <c r="N229" s="350"/>
      <c r="O229" s="350"/>
      <c r="P229" s="350"/>
      <c r="Q229" s="350"/>
      <c r="R229" s="350"/>
      <c r="S229" s="2"/>
      <c r="T229" s="2"/>
      <c r="U229" s="2"/>
      <c r="V229" s="2"/>
      <c r="W229" s="2"/>
      <c r="Y229" s="376"/>
      <c r="Z229" s="2"/>
      <c r="AA229" s="2"/>
      <c r="AB229" s="2"/>
      <c r="AC229" s="2"/>
      <c r="AD229" s="2"/>
      <c r="AE229" s="2"/>
      <c r="AF229" s="2"/>
      <c r="AG229" s="2"/>
      <c r="AH229" s="2"/>
      <c r="AI229" s="2"/>
      <c r="AJ229" s="2"/>
      <c r="AK229" s="350"/>
      <c r="AL229" s="350"/>
      <c r="AM229" s="350"/>
      <c r="AN229" s="350"/>
      <c r="AO229" s="350"/>
      <c r="AP229" s="350"/>
      <c r="AQ229" s="125"/>
      <c r="AR229" s="125"/>
      <c r="AT229" s="350"/>
      <c r="AU229" s="350"/>
      <c r="AV229" s="350"/>
      <c r="AW229" s="350"/>
      <c r="AX229" s="350"/>
      <c r="AY229" s="350"/>
      <c r="AZ229" s="350"/>
      <c r="BA229" s="350"/>
      <c r="BB229" s="350"/>
      <c r="BC229" s="350"/>
      <c r="BD229" s="350"/>
      <c r="BE229" s="350"/>
      <c r="BF229" s="2"/>
      <c r="BG229" s="2"/>
      <c r="BH229" s="2"/>
      <c r="BI229" s="126"/>
      <c r="BJ229" s="126"/>
      <c r="BK229" s="376"/>
      <c r="BL229" s="2"/>
      <c r="BM229" s="2"/>
      <c r="BN229" s="2"/>
      <c r="BO229" s="2"/>
      <c r="BP229" s="2"/>
      <c r="BQ229" s="2"/>
      <c r="BR229" s="2"/>
      <c r="BS229" s="2"/>
      <c r="BT229" s="2"/>
      <c r="BU229" s="2"/>
      <c r="BV229" s="2"/>
      <c r="BW229" s="2"/>
      <c r="BX229" s="350"/>
      <c r="BY229" s="350"/>
      <c r="BZ229" s="125"/>
      <c r="CA229" s="125"/>
      <c r="CB229" s="125"/>
      <c r="CC229" s="350"/>
    </row>
    <row r="230" spans="7:82" ht="33.75" customHeight="1" thickBot="1" x14ac:dyDescent="0.2">
      <c r="G230" s="2"/>
      <c r="H230" s="350"/>
      <c r="I230" s="350"/>
      <c r="J230" s="350"/>
      <c r="K230" s="350"/>
      <c r="L230" s="350"/>
      <c r="M230" s="350"/>
      <c r="N230" s="350"/>
      <c r="O230" s="350"/>
      <c r="P230" s="350"/>
      <c r="Q230" s="350"/>
      <c r="R230" s="350"/>
      <c r="S230" s="2"/>
      <c r="T230" s="2"/>
      <c r="U230" s="2"/>
      <c r="V230" s="2"/>
      <c r="W230" s="2"/>
      <c r="Y230" s="376"/>
      <c r="Z230" s="2"/>
      <c r="AA230" s="2"/>
      <c r="AB230" s="2"/>
      <c r="AC230" s="2"/>
      <c r="AD230" s="2"/>
      <c r="AE230" s="2"/>
      <c r="AF230" s="2"/>
      <c r="AG230" s="2"/>
      <c r="AH230" s="2"/>
      <c r="AI230" s="2"/>
      <c r="AJ230" s="2"/>
      <c r="AK230" s="350"/>
      <c r="AL230" s="350"/>
      <c r="AM230" s="350"/>
      <c r="AN230" s="350"/>
      <c r="AO230" s="350"/>
      <c r="AP230" s="350"/>
      <c r="AQ230" s="125"/>
      <c r="AR230" s="125"/>
      <c r="AT230" s="350"/>
      <c r="AU230" s="350"/>
      <c r="AV230" s="350"/>
      <c r="AW230" s="350"/>
      <c r="AX230" s="350"/>
      <c r="AY230" s="350"/>
      <c r="AZ230" s="350"/>
      <c r="BA230" s="350"/>
      <c r="BB230" s="350"/>
      <c r="BC230" s="350"/>
      <c r="BD230" s="350"/>
      <c r="BE230" s="350"/>
      <c r="BF230" s="2"/>
      <c r="BG230" s="2"/>
      <c r="BH230" s="2"/>
      <c r="BI230" s="126"/>
      <c r="BJ230" s="126"/>
      <c r="BK230" s="376"/>
      <c r="BL230" s="2"/>
      <c r="BM230" s="2"/>
      <c r="BN230" s="2"/>
      <c r="BO230" s="2"/>
      <c r="BP230" s="2"/>
      <c r="BQ230" s="2"/>
      <c r="BR230" s="2"/>
      <c r="BS230" s="2"/>
      <c r="BT230" s="2"/>
      <c r="BU230" s="2"/>
      <c r="BV230" s="2"/>
      <c r="BW230" s="2"/>
      <c r="BX230" s="350"/>
      <c r="BY230" s="350"/>
      <c r="BZ230" s="125"/>
      <c r="CA230" s="125"/>
      <c r="CB230" s="125"/>
      <c r="CC230" s="350"/>
    </row>
    <row r="231" spans="7:82" ht="33.75" customHeight="1" thickBot="1" x14ac:dyDescent="0.2">
      <c r="G231" s="2"/>
      <c r="H231" s="350"/>
      <c r="I231" s="350"/>
      <c r="J231" s="350"/>
      <c r="K231" s="350"/>
      <c r="L231" s="350"/>
      <c r="M231" s="350"/>
      <c r="N231" s="350"/>
      <c r="O231" s="350"/>
      <c r="P231" s="350"/>
      <c r="Q231" s="350"/>
      <c r="R231" s="350"/>
      <c r="S231" s="2"/>
      <c r="T231" s="2"/>
      <c r="U231" s="2"/>
      <c r="V231" s="2"/>
      <c r="W231" s="2"/>
      <c r="Y231" s="861" t="str">
        <f>計算_集計!DT15</f>
        <v/>
      </c>
      <c r="Z231" s="2"/>
      <c r="AA231" s="2"/>
      <c r="AB231" s="2"/>
      <c r="AC231" s="2"/>
      <c r="AD231" s="2"/>
      <c r="AE231" s="2"/>
      <c r="AF231" s="2"/>
      <c r="AG231" s="2"/>
      <c r="AH231" s="2"/>
      <c r="AI231" s="2"/>
      <c r="AJ231" s="2"/>
      <c r="AK231" s="350"/>
      <c r="AL231" s="350"/>
      <c r="AM231" s="350"/>
      <c r="AN231" s="350"/>
      <c r="AO231" s="350"/>
      <c r="AP231" s="350"/>
      <c r="AQ231" s="125"/>
      <c r="AR231" s="125"/>
      <c r="AT231" s="350"/>
      <c r="AU231" s="350"/>
      <c r="AV231" s="350"/>
      <c r="AW231" s="350"/>
      <c r="AX231" s="350"/>
      <c r="AY231" s="350"/>
      <c r="AZ231" s="350"/>
      <c r="BA231" s="350"/>
      <c r="BB231" s="350"/>
      <c r="BC231" s="350"/>
      <c r="BD231" s="350"/>
      <c r="BE231" s="350"/>
      <c r="BF231" s="2"/>
      <c r="BG231" s="2"/>
      <c r="BH231" s="2"/>
      <c r="BI231" s="126"/>
      <c r="BJ231" s="126"/>
      <c r="BK231" s="376"/>
      <c r="BL231" s="2"/>
      <c r="BM231" s="2"/>
      <c r="BN231" s="2"/>
      <c r="BO231" s="2"/>
      <c r="BP231" s="2"/>
      <c r="BQ231" s="2"/>
      <c r="BR231" s="2"/>
      <c r="BS231" s="2"/>
      <c r="BT231" s="2"/>
      <c r="BU231" s="2"/>
      <c r="BV231" s="2"/>
      <c r="BW231" s="2"/>
      <c r="BX231" s="350"/>
      <c r="BY231" s="350"/>
      <c r="BZ231" s="125"/>
      <c r="CA231" s="125"/>
      <c r="CB231" s="125"/>
      <c r="CC231" s="350"/>
    </row>
    <row r="232" spans="7:82" ht="33.75" customHeight="1" thickBot="1" x14ac:dyDescent="0.2">
      <c r="G232" s="2"/>
      <c r="H232" s="350"/>
      <c r="I232" s="350"/>
      <c r="J232" s="350"/>
      <c r="K232" s="350"/>
      <c r="L232" s="350"/>
      <c r="M232" s="350"/>
      <c r="N232" s="350"/>
      <c r="O232" s="350"/>
      <c r="P232" s="350"/>
      <c r="Q232" s="350"/>
      <c r="R232" s="350"/>
      <c r="S232" s="2"/>
      <c r="T232" s="2"/>
      <c r="U232" s="2"/>
      <c r="V232" s="2"/>
      <c r="W232" s="2"/>
      <c r="Y232" s="862"/>
      <c r="Z232" s="2"/>
      <c r="AA232" s="2"/>
      <c r="AB232" s="2"/>
      <c r="AC232" s="2"/>
      <c r="AD232" s="2"/>
      <c r="AE232" s="2"/>
      <c r="AF232" s="2"/>
      <c r="AG232" s="2"/>
      <c r="AH232" s="2"/>
      <c r="AI232" s="2"/>
      <c r="AJ232" s="2"/>
      <c r="AK232" s="350"/>
      <c r="AL232" s="350"/>
      <c r="AM232" s="350"/>
      <c r="AN232" s="350"/>
      <c r="AO232" s="350"/>
      <c r="AP232" s="350"/>
      <c r="AQ232" s="125"/>
      <c r="AR232" s="125"/>
      <c r="AT232" s="350"/>
      <c r="AU232" s="350"/>
      <c r="AV232" s="350"/>
      <c r="AW232" s="350"/>
      <c r="AX232" s="350"/>
      <c r="AY232" s="350"/>
      <c r="AZ232" s="350"/>
      <c r="BA232" s="350"/>
      <c r="BB232" s="350"/>
      <c r="BC232" s="350"/>
      <c r="BD232" s="350"/>
      <c r="BE232" s="350"/>
      <c r="BF232" s="2"/>
      <c r="BG232" s="2"/>
      <c r="BH232" s="2"/>
      <c r="BI232" s="126"/>
      <c r="BJ232" s="126"/>
      <c r="BK232" s="861" t="str">
        <f>計算_集計!ET15</f>
        <v/>
      </c>
      <c r="BL232" s="2"/>
      <c r="BM232" s="2"/>
      <c r="BN232" s="2"/>
      <c r="BO232" s="2"/>
      <c r="BP232" s="2"/>
      <c r="BQ232" s="2"/>
      <c r="BR232" s="2"/>
      <c r="BS232" s="2"/>
      <c r="BT232" s="2"/>
      <c r="BU232" s="2"/>
      <c r="BV232" s="2"/>
      <c r="BW232" s="2"/>
      <c r="BX232" s="350"/>
      <c r="BY232" s="350"/>
      <c r="BZ232" s="125"/>
      <c r="CA232" s="125"/>
      <c r="CB232" s="125"/>
      <c r="CC232" s="350"/>
    </row>
    <row r="233" spans="7:82" ht="33.75" customHeight="1" thickBot="1" x14ac:dyDescent="0.2">
      <c r="G233" s="2"/>
      <c r="H233" s="350"/>
      <c r="I233" s="350"/>
      <c r="J233" s="350"/>
      <c r="K233" s="350"/>
      <c r="L233" s="350"/>
      <c r="M233" s="350"/>
      <c r="N233" s="350"/>
      <c r="O233" s="350"/>
      <c r="P233" s="350"/>
      <c r="Q233" s="350"/>
      <c r="R233" s="350"/>
      <c r="S233" s="2"/>
      <c r="T233" s="2"/>
      <c r="U233" s="2"/>
      <c r="V233" s="2"/>
      <c r="W233" s="2"/>
      <c r="Y233" s="376"/>
      <c r="Z233" s="2"/>
      <c r="AA233" s="2"/>
      <c r="AB233" s="2"/>
      <c r="AC233" s="2"/>
      <c r="AD233" s="2"/>
      <c r="AE233" s="2"/>
      <c r="AF233" s="2"/>
      <c r="AG233" s="2"/>
      <c r="AH233" s="2"/>
      <c r="AI233" s="2"/>
      <c r="AJ233" s="2"/>
      <c r="AK233" s="350"/>
      <c r="AL233" s="350"/>
      <c r="AM233" s="350"/>
      <c r="AN233" s="350"/>
      <c r="AO233" s="350"/>
      <c r="AP233" s="350"/>
      <c r="AQ233" s="125"/>
      <c r="AR233" s="125"/>
      <c r="AT233" s="350"/>
      <c r="AU233" s="350"/>
      <c r="AV233" s="350"/>
      <c r="AW233" s="350"/>
      <c r="AX233" s="350"/>
      <c r="AY233" s="350"/>
      <c r="AZ233" s="350"/>
      <c r="BA233" s="350"/>
      <c r="BB233" s="350"/>
      <c r="BC233" s="350"/>
      <c r="BD233" s="350"/>
      <c r="BE233" s="350"/>
      <c r="BF233" s="2"/>
      <c r="BG233" s="2"/>
      <c r="BH233" s="2"/>
      <c r="BI233" s="126"/>
      <c r="BJ233" s="126"/>
      <c r="BK233" s="862"/>
      <c r="BL233" s="2"/>
      <c r="BM233" s="2"/>
      <c r="BN233" s="2"/>
      <c r="BO233" s="2"/>
      <c r="BP233" s="2"/>
      <c r="BQ233" s="2"/>
      <c r="BR233" s="2"/>
      <c r="BS233" s="2"/>
      <c r="BT233" s="2"/>
      <c r="BU233" s="2"/>
      <c r="BV233" s="2"/>
      <c r="BW233" s="2"/>
      <c r="BX233" s="350"/>
      <c r="BY233" s="350"/>
      <c r="BZ233" s="125"/>
      <c r="CA233" s="125"/>
      <c r="CB233" s="125"/>
      <c r="CC233" s="350"/>
    </row>
    <row r="234" spans="7:82" ht="33.75" customHeight="1" x14ac:dyDescent="0.15">
      <c r="G234" s="2"/>
      <c r="H234" s="350"/>
      <c r="I234" s="350"/>
      <c r="J234" s="350"/>
      <c r="K234" s="350"/>
      <c r="L234" s="350"/>
      <c r="M234" s="350"/>
      <c r="N234" s="350"/>
      <c r="O234" s="350"/>
      <c r="P234" s="350"/>
      <c r="Q234" s="350"/>
      <c r="R234" s="350"/>
      <c r="S234" s="2"/>
      <c r="T234" s="2"/>
      <c r="U234" s="2"/>
      <c r="V234" s="2"/>
      <c r="W234" s="2"/>
      <c r="Y234" s="376"/>
      <c r="Z234" s="2"/>
      <c r="AA234" s="2"/>
      <c r="AB234" s="2"/>
      <c r="AC234" s="2"/>
      <c r="AD234" s="2"/>
      <c r="AE234" s="2"/>
      <c r="AF234" s="2"/>
      <c r="AG234" s="2"/>
      <c r="AH234" s="2"/>
      <c r="AI234" s="2"/>
      <c r="AJ234" s="2"/>
      <c r="AK234" s="350"/>
      <c r="AL234" s="350"/>
      <c r="AM234" s="350"/>
      <c r="AN234" s="350"/>
      <c r="AO234" s="350"/>
      <c r="AP234" s="350"/>
      <c r="AQ234" s="125"/>
      <c r="AR234" s="125"/>
      <c r="AT234" s="350"/>
      <c r="AU234" s="350"/>
      <c r="AV234" s="350"/>
      <c r="AW234" s="350"/>
      <c r="AX234" s="350"/>
      <c r="AY234" s="350"/>
      <c r="AZ234" s="350"/>
      <c r="BA234" s="350"/>
      <c r="BB234" s="350"/>
      <c r="BC234" s="350"/>
      <c r="BD234" s="350"/>
      <c r="BE234" s="350"/>
      <c r="BF234" s="2"/>
      <c r="BG234" s="2"/>
      <c r="BH234" s="2"/>
      <c r="BI234" s="126"/>
      <c r="BJ234" s="126"/>
      <c r="BK234" s="376"/>
      <c r="BL234" s="2"/>
      <c r="BM234" s="2"/>
      <c r="BN234" s="2"/>
      <c r="BO234" s="2"/>
      <c r="BP234" s="2"/>
      <c r="BQ234" s="2"/>
      <c r="BR234" s="2"/>
      <c r="BS234" s="2"/>
      <c r="BT234" s="2"/>
      <c r="BU234" s="2"/>
      <c r="BV234" s="2"/>
      <c r="BW234" s="2"/>
      <c r="BX234" s="350"/>
      <c r="BY234" s="350"/>
      <c r="BZ234" s="125"/>
      <c r="CA234" s="125"/>
      <c r="CB234" s="125"/>
      <c r="CC234" s="350"/>
    </row>
    <row r="235" spans="7:82" ht="33.75" customHeight="1" thickBot="1" x14ac:dyDescent="0.2">
      <c r="G235" s="2"/>
      <c r="H235" s="350"/>
      <c r="I235" s="350"/>
      <c r="J235" s="350"/>
      <c r="K235" s="350"/>
      <c r="L235" s="350"/>
      <c r="M235" s="350"/>
      <c r="N235" s="350"/>
      <c r="O235" s="350"/>
      <c r="P235" s="350"/>
      <c r="Q235" s="350"/>
      <c r="R235" s="350"/>
      <c r="S235" s="2"/>
      <c r="T235" s="2"/>
      <c r="U235" s="2"/>
      <c r="V235" s="2"/>
      <c r="W235" s="2"/>
      <c r="X235" s="2"/>
      <c r="Y235" s="376"/>
      <c r="Z235" s="2"/>
      <c r="AA235" s="2"/>
      <c r="AB235" s="2"/>
      <c r="AC235" s="2"/>
      <c r="AD235" s="2"/>
      <c r="AE235" s="2"/>
      <c r="AF235" s="2"/>
      <c r="AG235" s="2"/>
      <c r="AH235" s="2"/>
      <c r="AI235" s="2"/>
      <c r="AJ235" s="2"/>
      <c r="AK235" s="350"/>
      <c r="AL235" s="350"/>
      <c r="AM235" s="350"/>
      <c r="AN235" s="350"/>
      <c r="AO235" s="350"/>
      <c r="AP235" s="350"/>
      <c r="AT235" s="350"/>
      <c r="AU235" s="350"/>
      <c r="AV235" s="350"/>
      <c r="AW235" s="350"/>
      <c r="AX235" s="350"/>
      <c r="AY235" s="350"/>
      <c r="AZ235" s="350"/>
      <c r="BA235" s="350"/>
      <c r="BB235" s="350"/>
      <c r="BC235" s="350"/>
      <c r="BD235" s="350"/>
      <c r="BE235" s="350"/>
      <c r="BF235" s="2"/>
      <c r="BG235" s="2"/>
      <c r="BH235" s="2"/>
      <c r="BI235" s="126"/>
      <c r="BJ235" s="126"/>
      <c r="BK235" s="376"/>
      <c r="BL235" s="2"/>
      <c r="BM235" s="2"/>
      <c r="BN235" s="2"/>
      <c r="BO235" s="2"/>
      <c r="BP235" s="2"/>
      <c r="BQ235" s="2"/>
      <c r="BR235" s="2"/>
      <c r="BS235" s="2"/>
      <c r="BT235" s="2"/>
      <c r="BU235" s="2"/>
      <c r="BV235" s="2"/>
      <c r="BW235" s="2"/>
      <c r="BX235" s="350"/>
      <c r="BY235" s="350"/>
      <c r="BZ235" s="125"/>
      <c r="CA235" s="125"/>
      <c r="CB235" s="125"/>
      <c r="CC235" s="350"/>
    </row>
    <row r="236" spans="7:82" ht="33.75" customHeight="1" thickBot="1" x14ac:dyDescent="0.2">
      <c r="G236" s="2"/>
      <c r="H236" s="350"/>
      <c r="I236" s="350"/>
      <c r="J236" s="350"/>
      <c r="K236" s="350"/>
      <c r="L236" s="350"/>
      <c r="M236" s="350"/>
      <c r="N236" s="350"/>
      <c r="O236" s="350"/>
      <c r="P236" s="350"/>
      <c r="Q236" s="350"/>
      <c r="R236" s="350"/>
      <c r="S236" s="2"/>
      <c r="T236" s="2"/>
      <c r="U236" s="2"/>
      <c r="V236" s="2"/>
      <c r="W236" s="2"/>
      <c r="X236" s="2"/>
      <c r="Y236" s="861" t="str">
        <f>計算_集計!DV15</f>
        <v/>
      </c>
      <c r="Z236" s="2"/>
      <c r="AA236" s="2"/>
      <c r="AB236" s="2"/>
      <c r="AC236" s="2"/>
      <c r="AD236" s="2"/>
      <c r="AE236" s="2"/>
      <c r="AF236" s="2"/>
      <c r="AG236" s="2"/>
      <c r="AH236" s="2"/>
      <c r="AI236" s="2"/>
      <c r="AJ236" s="2"/>
      <c r="AK236" s="350"/>
      <c r="AL236" s="350"/>
      <c r="AM236" s="350"/>
      <c r="AN236" s="350"/>
      <c r="AO236" s="350"/>
      <c r="AP236" s="350"/>
      <c r="AT236" s="350"/>
      <c r="AU236" s="350"/>
      <c r="AV236" s="350"/>
      <c r="AW236" s="350"/>
      <c r="AX236" s="350"/>
      <c r="AY236" s="350"/>
      <c r="AZ236" s="350"/>
      <c r="BA236" s="350"/>
      <c r="BB236" s="350"/>
      <c r="BC236" s="350"/>
      <c r="BD236" s="350"/>
      <c r="BE236" s="350"/>
      <c r="BF236" s="2"/>
      <c r="BG236" s="2"/>
      <c r="BH236" s="2"/>
      <c r="BI236" s="126"/>
      <c r="BJ236" s="126"/>
      <c r="BK236" s="376"/>
      <c r="BL236" s="2"/>
      <c r="BM236" s="2"/>
      <c r="BN236" s="2"/>
      <c r="BO236" s="2"/>
      <c r="BP236" s="2"/>
      <c r="BQ236" s="2"/>
      <c r="BR236" s="2"/>
      <c r="BS236" s="2"/>
      <c r="BT236" s="2"/>
      <c r="BU236" s="2"/>
      <c r="BV236" s="2"/>
      <c r="BW236" s="2"/>
      <c r="BX236" s="350"/>
      <c r="BY236" s="350"/>
      <c r="BZ236" s="350"/>
      <c r="CA236" s="350"/>
      <c r="CB236" s="350"/>
      <c r="CC236" s="350"/>
    </row>
    <row r="237" spans="7:82" ht="33.75" customHeight="1" thickBot="1" x14ac:dyDescent="0.2">
      <c r="G237" s="2"/>
      <c r="H237" s="350"/>
      <c r="I237" s="350"/>
      <c r="J237" s="350"/>
      <c r="K237" s="350"/>
      <c r="L237" s="350"/>
      <c r="M237" s="350"/>
      <c r="N237" s="350"/>
      <c r="O237" s="350"/>
      <c r="P237" s="350"/>
      <c r="Q237" s="350"/>
      <c r="R237" s="350"/>
      <c r="S237" s="2"/>
      <c r="T237" s="2"/>
      <c r="U237" s="2"/>
      <c r="V237" s="2"/>
      <c r="W237" s="2"/>
      <c r="X237" s="2"/>
      <c r="Y237" s="862"/>
      <c r="Z237" s="2"/>
      <c r="AA237" s="2"/>
      <c r="AB237" s="2"/>
      <c r="AC237" s="2"/>
      <c r="AD237" s="2"/>
      <c r="AE237" s="2"/>
      <c r="AF237" s="2"/>
      <c r="AG237" s="2"/>
      <c r="AH237" s="2"/>
      <c r="AI237" s="2"/>
      <c r="AJ237" s="2"/>
      <c r="AK237" s="350"/>
      <c r="AL237" s="350"/>
      <c r="AM237" s="350"/>
      <c r="AN237" s="350"/>
      <c r="AO237" s="350"/>
      <c r="AP237" s="350"/>
      <c r="AT237" s="350"/>
      <c r="AU237" s="350"/>
      <c r="AV237" s="350"/>
      <c r="AW237" s="350"/>
      <c r="AX237" s="350"/>
      <c r="AY237" s="350"/>
      <c r="AZ237" s="350"/>
      <c r="BA237" s="350"/>
      <c r="BB237" s="350"/>
      <c r="BC237" s="350"/>
      <c r="BD237" s="350"/>
      <c r="BE237" s="350"/>
      <c r="BF237" s="2"/>
      <c r="BG237" s="2"/>
      <c r="BH237" s="2"/>
      <c r="BI237" s="126"/>
      <c r="BJ237" s="126"/>
      <c r="BK237" s="861" t="str">
        <f>計算_集計!EV15</f>
        <v/>
      </c>
      <c r="BL237" s="2"/>
      <c r="BM237" s="2"/>
      <c r="BN237" s="2"/>
      <c r="BO237" s="2"/>
      <c r="BP237" s="2"/>
      <c r="BQ237" s="2"/>
      <c r="BR237" s="2"/>
      <c r="BS237" s="2"/>
      <c r="BT237" s="2"/>
      <c r="BU237" s="2"/>
      <c r="BV237" s="2"/>
      <c r="BW237" s="2"/>
      <c r="BX237" s="350"/>
      <c r="BY237" s="350"/>
      <c r="BZ237" s="350"/>
      <c r="CA237" s="350"/>
      <c r="CB237" s="350"/>
      <c r="CC237" s="350"/>
    </row>
    <row r="238" spans="7:82" ht="33.75" customHeight="1" thickBot="1" x14ac:dyDescent="0.2">
      <c r="G238" s="2"/>
      <c r="H238" s="350"/>
      <c r="I238" s="350"/>
      <c r="J238" s="350"/>
      <c r="K238" s="350"/>
      <c r="L238" s="350"/>
      <c r="M238" s="350"/>
      <c r="N238" s="350"/>
      <c r="O238" s="350"/>
      <c r="P238" s="350"/>
      <c r="Q238" s="350"/>
      <c r="R238" s="350"/>
      <c r="S238" s="2"/>
      <c r="T238" s="2"/>
      <c r="U238" s="2"/>
      <c r="V238" s="2"/>
      <c r="W238" s="2"/>
      <c r="X238" s="2"/>
      <c r="Y238" s="376"/>
      <c r="Z238" s="2"/>
      <c r="AA238" s="2"/>
      <c r="AB238" s="2"/>
      <c r="AC238" s="2"/>
      <c r="AD238" s="2"/>
      <c r="AE238" s="2"/>
      <c r="AF238" s="2"/>
      <c r="AG238" s="2"/>
      <c r="AH238" s="2"/>
      <c r="AI238" s="2"/>
      <c r="AJ238" s="2"/>
      <c r="AK238" s="350"/>
      <c r="AL238" s="350"/>
      <c r="AM238" s="350"/>
      <c r="AN238" s="350"/>
      <c r="AO238" s="350"/>
      <c r="AP238" s="350"/>
      <c r="AT238" s="350"/>
      <c r="AU238" s="350"/>
      <c r="AV238" s="350"/>
      <c r="AW238" s="350"/>
      <c r="AX238" s="350"/>
      <c r="AY238" s="350"/>
      <c r="AZ238" s="350"/>
      <c r="BA238" s="350"/>
      <c r="BB238" s="350"/>
      <c r="BC238" s="350"/>
      <c r="BD238" s="350"/>
      <c r="BE238" s="350"/>
      <c r="BF238" s="2"/>
      <c r="BG238" s="2"/>
      <c r="BH238" s="2"/>
      <c r="BI238" s="126"/>
      <c r="BJ238" s="126"/>
      <c r="BK238" s="862"/>
      <c r="BL238" s="2"/>
      <c r="BM238" s="2"/>
      <c r="BN238" s="2"/>
      <c r="BO238" s="2"/>
      <c r="BP238" s="2"/>
      <c r="BQ238" s="2"/>
      <c r="BR238" s="2"/>
      <c r="BS238" s="2"/>
      <c r="BT238" s="2"/>
      <c r="BU238" s="2"/>
      <c r="BV238" s="2"/>
      <c r="BW238" s="2"/>
      <c r="BX238" s="350"/>
      <c r="BY238" s="350"/>
      <c r="BZ238" s="350"/>
      <c r="CA238" s="350"/>
      <c r="CB238" s="350"/>
      <c r="CC238" s="350"/>
    </row>
    <row r="239" spans="7:82" ht="33.75" customHeight="1" x14ac:dyDescent="0.15">
      <c r="G239" s="2"/>
      <c r="H239" s="350"/>
      <c r="I239" s="350"/>
      <c r="J239" s="350"/>
      <c r="K239" s="350"/>
      <c r="L239" s="350"/>
      <c r="M239" s="350"/>
      <c r="N239" s="350"/>
      <c r="O239" s="350"/>
      <c r="P239" s="350"/>
      <c r="Q239" s="350"/>
      <c r="R239" s="350"/>
      <c r="S239" s="2"/>
      <c r="T239" s="2"/>
      <c r="U239" s="2"/>
      <c r="V239" s="2"/>
      <c r="W239" s="2"/>
      <c r="X239" s="2"/>
      <c r="Y239" s="376"/>
      <c r="Z239" s="2"/>
      <c r="AA239" s="2"/>
      <c r="AB239" s="2"/>
      <c r="AC239" s="2"/>
      <c r="AD239" s="2"/>
      <c r="AE239" s="2"/>
      <c r="AF239" s="2"/>
      <c r="AG239" s="2"/>
      <c r="AH239" s="2"/>
      <c r="AI239" s="2"/>
      <c r="AJ239" s="2"/>
      <c r="AK239" s="350"/>
      <c r="AL239" s="350"/>
      <c r="AM239" s="350"/>
      <c r="AN239" s="350"/>
      <c r="AO239" s="350"/>
      <c r="AP239" s="350"/>
      <c r="AT239" s="350"/>
      <c r="AU239" s="350"/>
      <c r="AV239" s="350"/>
      <c r="AW239" s="350"/>
      <c r="AX239" s="350"/>
      <c r="AY239" s="350"/>
      <c r="AZ239" s="350"/>
      <c r="BA239" s="350"/>
      <c r="BB239" s="350"/>
      <c r="BC239" s="350"/>
      <c r="BD239" s="350"/>
      <c r="BE239" s="350"/>
      <c r="BF239" s="2"/>
      <c r="BG239" s="2"/>
      <c r="BH239" s="2"/>
      <c r="BI239" s="126"/>
      <c r="BJ239" s="126"/>
      <c r="BK239" s="376"/>
      <c r="BL239" s="2"/>
      <c r="BM239" s="2"/>
      <c r="BN239" s="2"/>
      <c r="BO239" s="2"/>
      <c r="BP239" s="2"/>
      <c r="BQ239" s="2"/>
      <c r="BR239" s="2"/>
      <c r="BS239" s="2"/>
      <c r="BT239" s="2"/>
      <c r="BU239" s="2"/>
      <c r="BV239" s="2"/>
      <c r="BW239" s="2"/>
      <c r="BX239" s="350"/>
      <c r="BY239" s="350"/>
      <c r="BZ239" s="350"/>
      <c r="CA239" s="350"/>
      <c r="CB239" s="350"/>
      <c r="CC239" s="350"/>
    </row>
    <row r="240" spans="7:82" ht="33.75" customHeight="1" x14ac:dyDescent="0.15">
      <c r="G240" s="2"/>
      <c r="H240" s="350"/>
      <c r="I240" s="350"/>
      <c r="J240" s="350"/>
      <c r="K240" s="350"/>
      <c r="L240" s="350"/>
      <c r="M240" s="350"/>
      <c r="N240" s="350"/>
      <c r="O240" s="350"/>
      <c r="P240" s="350"/>
      <c r="Q240" s="350"/>
      <c r="R240" s="350"/>
      <c r="S240" s="2"/>
      <c r="T240" s="2"/>
      <c r="U240" s="2"/>
      <c r="V240" s="2"/>
      <c r="W240" s="2"/>
      <c r="X240" s="2"/>
      <c r="Y240" s="376"/>
      <c r="Z240" s="2"/>
      <c r="AA240" s="2"/>
      <c r="AB240" s="2"/>
      <c r="AC240" s="2"/>
      <c r="AD240" s="2"/>
      <c r="AE240" s="2"/>
      <c r="AF240" s="2"/>
      <c r="AG240" s="2"/>
      <c r="AH240" s="2"/>
      <c r="AI240" s="2"/>
      <c r="AJ240" s="2"/>
      <c r="AK240" s="350"/>
      <c r="AL240" s="350"/>
      <c r="AM240" s="350"/>
      <c r="AN240" s="350"/>
      <c r="AO240" s="350"/>
      <c r="AP240" s="350"/>
      <c r="AT240" s="350"/>
      <c r="AU240" s="350"/>
      <c r="AV240" s="350"/>
      <c r="AW240" s="2"/>
      <c r="AX240" s="2"/>
      <c r="AY240" s="2"/>
      <c r="AZ240" s="2"/>
      <c r="BA240" s="2"/>
      <c r="BB240" s="2"/>
      <c r="BC240" s="2"/>
      <c r="BD240" s="2"/>
      <c r="BE240" s="2"/>
      <c r="BF240" s="2"/>
      <c r="BG240" s="2"/>
      <c r="BH240" s="2"/>
      <c r="BI240" s="2"/>
      <c r="BJ240" s="2"/>
      <c r="BK240" s="376"/>
      <c r="BL240" s="2"/>
      <c r="BM240" s="2"/>
      <c r="BN240" s="2"/>
      <c r="BO240" s="2"/>
      <c r="BP240" s="2"/>
      <c r="BQ240" s="2"/>
      <c r="BR240" s="2"/>
      <c r="BS240" s="2"/>
      <c r="BT240" s="2"/>
      <c r="BU240" s="2"/>
      <c r="BV240" s="2"/>
      <c r="BW240" s="2"/>
      <c r="BX240" s="2"/>
      <c r="BY240" s="2"/>
      <c r="BZ240" s="2"/>
      <c r="CA240" s="2"/>
      <c r="CB240" s="2"/>
      <c r="CD240" s="61"/>
    </row>
    <row r="241" spans="7:82" ht="66.75" customHeight="1" x14ac:dyDescent="0.15">
      <c r="G241" s="2"/>
      <c r="H241" s="350"/>
      <c r="I241" s="350"/>
      <c r="J241" s="350"/>
      <c r="K241" s="350"/>
      <c r="L241" s="350"/>
      <c r="M241" s="350"/>
      <c r="N241" s="350"/>
      <c r="O241" s="350"/>
      <c r="P241" s="350"/>
      <c r="Q241" s="350"/>
      <c r="R241" s="350"/>
      <c r="S241" s="2"/>
      <c r="T241" s="2"/>
      <c r="U241" s="2"/>
      <c r="V241" s="2"/>
      <c r="W241" s="2"/>
      <c r="X241" s="2"/>
      <c r="Y241" s="376"/>
      <c r="Z241" s="2"/>
      <c r="AA241" s="2"/>
      <c r="AB241" s="2"/>
      <c r="AC241" s="2"/>
      <c r="AD241" s="2"/>
      <c r="AE241" s="2"/>
      <c r="AF241" s="2"/>
      <c r="AG241" s="2"/>
      <c r="AH241" s="863" t="s">
        <v>467</v>
      </c>
      <c r="AI241" s="863"/>
      <c r="AJ241" s="863"/>
      <c r="AK241" s="863"/>
      <c r="AL241" s="863">
        <f>入力①!$D$7</f>
        <v>44881</v>
      </c>
      <c r="AM241" s="863"/>
      <c r="AN241" s="863"/>
      <c r="AO241" s="863"/>
      <c r="AP241" s="863"/>
      <c r="AQ241" s="863"/>
      <c r="AR241" s="863"/>
      <c r="AS241" s="863"/>
      <c r="AT241" s="350"/>
      <c r="AU241" s="350"/>
      <c r="AV241" s="350"/>
      <c r="AW241" s="2"/>
      <c r="AX241" s="2"/>
      <c r="AY241" s="2"/>
      <c r="AZ241" s="2"/>
      <c r="BA241" s="2"/>
      <c r="BB241" s="2"/>
      <c r="BC241" s="2"/>
      <c r="BD241" s="2"/>
      <c r="BE241" s="2"/>
      <c r="BF241" s="2"/>
      <c r="BG241" s="2"/>
      <c r="BH241" s="2"/>
      <c r="BI241" s="2"/>
      <c r="BJ241" s="2"/>
      <c r="BK241" s="376"/>
      <c r="BL241" s="2"/>
      <c r="BM241" s="2"/>
      <c r="BN241" s="2"/>
      <c r="BO241" s="2"/>
      <c r="BP241" s="2"/>
      <c r="BQ241" s="2"/>
      <c r="BR241" s="863" t="s">
        <v>467</v>
      </c>
      <c r="BS241" s="863"/>
      <c r="BT241" s="863"/>
      <c r="BU241" s="863"/>
      <c r="BV241" s="863">
        <f>入力①!$D$7</f>
        <v>44881</v>
      </c>
      <c r="BW241" s="863"/>
      <c r="BX241" s="863"/>
      <c r="BY241" s="863"/>
      <c r="BZ241" s="863"/>
      <c r="CA241" s="863"/>
      <c r="CB241" s="863"/>
      <c r="CC241" s="863"/>
      <c r="CD241" s="61"/>
    </row>
    <row r="242" spans="7:82" ht="78.75" customHeight="1" x14ac:dyDescent="0.15">
      <c r="G242" s="80"/>
      <c r="H242" s="856" t="s">
        <v>515</v>
      </c>
      <c r="I242" s="856"/>
      <c r="J242" s="856"/>
      <c r="K242" s="856"/>
      <c r="L242" s="856"/>
      <c r="M242" s="856"/>
      <c r="N242" s="856"/>
      <c r="O242" s="856"/>
      <c r="P242" s="856"/>
      <c r="Q242" s="856"/>
      <c r="R242" s="856"/>
      <c r="S242" s="856"/>
      <c r="T242" s="856"/>
      <c r="U242" s="856"/>
      <c r="V242" s="856"/>
      <c r="W242" s="856"/>
      <c r="X242" s="856"/>
      <c r="Y242" s="856"/>
      <c r="Z242" s="856"/>
      <c r="AA242" s="856"/>
      <c r="AB242" s="856"/>
      <c r="AC242" s="856"/>
      <c r="AD242" s="856"/>
      <c r="AE242" s="856"/>
      <c r="AF242" s="856"/>
      <c r="AG242" s="856"/>
      <c r="AH242" s="856"/>
      <c r="AI242" s="856"/>
      <c r="AJ242" s="856"/>
      <c r="AK242" s="856"/>
      <c r="AL242" s="856"/>
      <c r="AM242" s="856"/>
      <c r="AN242" s="856"/>
      <c r="AO242" s="856"/>
      <c r="AP242" s="856"/>
      <c r="AQ242" s="856"/>
      <c r="AR242" s="856"/>
      <c r="AS242" s="479"/>
      <c r="AU242" s="856" t="s">
        <v>516</v>
      </c>
      <c r="AV242" s="856"/>
      <c r="AW242" s="856"/>
      <c r="AX242" s="856"/>
      <c r="AY242" s="856"/>
      <c r="AZ242" s="856"/>
      <c r="BA242" s="856"/>
      <c r="BB242" s="856"/>
      <c r="BC242" s="856"/>
      <c r="BD242" s="856"/>
      <c r="BE242" s="856"/>
      <c r="BF242" s="856"/>
      <c r="BG242" s="856"/>
      <c r="BH242" s="856"/>
      <c r="BI242" s="856"/>
      <c r="BJ242" s="856"/>
      <c r="BK242" s="856"/>
      <c r="BL242" s="856"/>
      <c r="BM242" s="856"/>
      <c r="BN242" s="856"/>
      <c r="BO242" s="856"/>
      <c r="BP242" s="856"/>
      <c r="BQ242" s="856"/>
      <c r="BR242" s="856"/>
      <c r="BS242" s="856"/>
      <c r="BT242" s="856"/>
      <c r="BU242" s="856"/>
      <c r="BV242" s="856"/>
      <c r="BW242" s="856"/>
      <c r="BX242" s="856"/>
      <c r="BY242" s="856"/>
      <c r="BZ242" s="856"/>
      <c r="CA242" s="856"/>
      <c r="CB242" s="856"/>
    </row>
    <row r="243" spans="7:82" ht="15.75" customHeight="1" x14ac:dyDescent="0.15">
      <c r="G243" s="2"/>
      <c r="H243" s="857" t="s">
        <v>132</v>
      </c>
      <c r="I243" s="857"/>
      <c r="J243" s="857"/>
      <c r="K243" s="857"/>
      <c r="L243" s="857"/>
      <c r="M243" s="857"/>
      <c r="N243" s="857"/>
      <c r="O243" s="857"/>
      <c r="P243" s="857"/>
      <c r="Q243" s="857"/>
      <c r="R243" s="857"/>
      <c r="S243" s="857"/>
      <c r="T243" s="857"/>
      <c r="U243" s="857"/>
      <c r="V243" s="857"/>
      <c r="W243" s="857"/>
      <c r="X243" s="857"/>
      <c r="Y243" s="857"/>
      <c r="Z243" s="857"/>
      <c r="AA243" s="857"/>
      <c r="AB243" s="857"/>
      <c r="AC243" s="857"/>
      <c r="AD243" s="857"/>
      <c r="AE243" s="857"/>
      <c r="AF243" s="857"/>
      <c r="AG243" s="857"/>
      <c r="AH243" s="857"/>
      <c r="AI243" s="857"/>
      <c r="AJ243" s="857"/>
      <c r="AK243" s="857"/>
      <c r="AL243" s="857"/>
      <c r="AM243" s="857"/>
      <c r="AN243" s="857"/>
      <c r="AO243" s="857"/>
      <c r="AP243" s="857"/>
      <c r="AQ243" s="857"/>
      <c r="AR243" s="857"/>
      <c r="AT243" s="115"/>
      <c r="AU243" s="857" t="s">
        <v>133</v>
      </c>
      <c r="AV243" s="857"/>
      <c r="AW243" s="857"/>
      <c r="AX243" s="857"/>
      <c r="AY243" s="857"/>
      <c r="AZ243" s="857"/>
      <c r="BA243" s="857"/>
      <c r="BB243" s="857"/>
      <c r="BC243" s="857"/>
      <c r="BD243" s="857"/>
      <c r="BE243" s="857"/>
      <c r="BF243" s="857"/>
      <c r="BG243" s="857"/>
      <c r="BH243" s="857"/>
      <c r="BI243" s="857"/>
      <c r="BJ243" s="857"/>
      <c r="BK243" s="857"/>
      <c r="BL243" s="857"/>
      <c r="BM243" s="857"/>
      <c r="BN243" s="857"/>
      <c r="BO243" s="857"/>
      <c r="BP243" s="857"/>
      <c r="BQ243" s="857"/>
      <c r="BR243" s="857"/>
      <c r="BS243" s="857"/>
      <c r="BT243" s="857"/>
      <c r="BU243" s="857"/>
      <c r="BV243" s="857"/>
      <c r="BW243" s="857"/>
      <c r="BX243" s="857"/>
      <c r="BY243" s="857"/>
      <c r="BZ243" s="857"/>
      <c r="CA243" s="857"/>
      <c r="CB243" s="857"/>
      <c r="CD243" s="61"/>
    </row>
    <row r="244" spans="7:82" ht="15.75" customHeight="1" x14ac:dyDescent="0.15">
      <c r="G244" s="2"/>
      <c r="H244" s="857"/>
      <c r="I244" s="857"/>
      <c r="J244" s="857"/>
      <c r="K244" s="857"/>
      <c r="L244" s="857"/>
      <c r="M244" s="857"/>
      <c r="N244" s="857"/>
      <c r="O244" s="857"/>
      <c r="P244" s="857"/>
      <c r="Q244" s="857"/>
      <c r="R244" s="857"/>
      <c r="S244" s="857"/>
      <c r="T244" s="857"/>
      <c r="U244" s="857"/>
      <c r="V244" s="857"/>
      <c r="W244" s="857"/>
      <c r="X244" s="857"/>
      <c r="Y244" s="857"/>
      <c r="Z244" s="857"/>
      <c r="AA244" s="857"/>
      <c r="AB244" s="857"/>
      <c r="AC244" s="857"/>
      <c r="AD244" s="857"/>
      <c r="AE244" s="857"/>
      <c r="AF244" s="857"/>
      <c r="AG244" s="857"/>
      <c r="AH244" s="857"/>
      <c r="AI244" s="857"/>
      <c r="AJ244" s="857"/>
      <c r="AK244" s="857"/>
      <c r="AL244" s="857"/>
      <c r="AM244" s="857"/>
      <c r="AN244" s="857"/>
      <c r="AO244" s="857"/>
      <c r="AP244" s="857"/>
      <c r="AQ244" s="857"/>
      <c r="AR244" s="857"/>
      <c r="AT244" s="359"/>
      <c r="AU244" s="857"/>
      <c r="AV244" s="857"/>
      <c r="AW244" s="857"/>
      <c r="AX244" s="857"/>
      <c r="AY244" s="857"/>
      <c r="AZ244" s="857"/>
      <c r="BA244" s="857"/>
      <c r="BB244" s="857"/>
      <c r="BC244" s="857"/>
      <c r="BD244" s="857"/>
      <c r="BE244" s="857"/>
      <c r="BF244" s="857"/>
      <c r="BG244" s="857"/>
      <c r="BH244" s="857"/>
      <c r="BI244" s="857"/>
      <c r="BJ244" s="857"/>
      <c r="BK244" s="857"/>
      <c r="BL244" s="857"/>
      <c r="BM244" s="857"/>
      <c r="BN244" s="857"/>
      <c r="BO244" s="857"/>
      <c r="BP244" s="857"/>
      <c r="BQ244" s="857"/>
      <c r="BR244" s="857"/>
      <c r="BS244" s="857"/>
      <c r="BT244" s="857"/>
      <c r="BU244" s="857"/>
      <c r="BV244" s="857"/>
      <c r="BW244" s="857"/>
      <c r="BX244" s="857"/>
      <c r="BY244" s="857"/>
      <c r="BZ244" s="857"/>
      <c r="CA244" s="857"/>
      <c r="CB244" s="857"/>
      <c r="CD244" s="61"/>
    </row>
    <row r="245" spans="7:82" ht="15.75" customHeight="1" x14ac:dyDescent="0.15">
      <c r="G245" s="2"/>
      <c r="H245" s="857"/>
      <c r="I245" s="857"/>
      <c r="J245" s="857"/>
      <c r="K245" s="857"/>
      <c r="L245" s="857"/>
      <c r="M245" s="857"/>
      <c r="N245" s="857"/>
      <c r="O245" s="857"/>
      <c r="P245" s="857"/>
      <c r="Q245" s="857"/>
      <c r="R245" s="857"/>
      <c r="S245" s="857"/>
      <c r="T245" s="857"/>
      <c r="U245" s="857"/>
      <c r="V245" s="857"/>
      <c r="W245" s="857"/>
      <c r="X245" s="857"/>
      <c r="Y245" s="857"/>
      <c r="Z245" s="857"/>
      <c r="AA245" s="857"/>
      <c r="AB245" s="857"/>
      <c r="AC245" s="857"/>
      <c r="AD245" s="857"/>
      <c r="AE245" s="857"/>
      <c r="AF245" s="857"/>
      <c r="AG245" s="857"/>
      <c r="AH245" s="857"/>
      <c r="AI245" s="857"/>
      <c r="AJ245" s="857"/>
      <c r="AK245" s="857"/>
      <c r="AL245" s="857"/>
      <c r="AM245" s="857"/>
      <c r="AN245" s="857"/>
      <c r="AO245" s="857"/>
      <c r="AP245" s="857"/>
      <c r="AQ245" s="857"/>
      <c r="AR245" s="857"/>
      <c r="AT245" s="359"/>
      <c r="AU245" s="857"/>
      <c r="AV245" s="857"/>
      <c r="AW245" s="857"/>
      <c r="AX245" s="857"/>
      <c r="AY245" s="857"/>
      <c r="AZ245" s="857"/>
      <c r="BA245" s="857"/>
      <c r="BB245" s="857"/>
      <c r="BC245" s="857"/>
      <c r="BD245" s="857"/>
      <c r="BE245" s="857"/>
      <c r="BF245" s="857"/>
      <c r="BG245" s="857"/>
      <c r="BH245" s="857"/>
      <c r="BI245" s="857"/>
      <c r="BJ245" s="857"/>
      <c r="BK245" s="857"/>
      <c r="BL245" s="857"/>
      <c r="BM245" s="857"/>
      <c r="BN245" s="857"/>
      <c r="BO245" s="857"/>
      <c r="BP245" s="857"/>
      <c r="BQ245" s="857"/>
      <c r="BR245" s="857"/>
      <c r="BS245" s="857"/>
      <c r="BT245" s="857"/>
      <c r="BU245" s="857"/>
      <c r="BV245" s="857"/>
      <c r="BW245" s="857"/>
      <c r="BX245" s="857"/>
      <c r="BY245" s="857"/>
      <c r="BZ245" s="857"/>
      <c r="CA245" s="857"/>
      <c r="CB245" s="857"/>
      <c r="CD245" s="61"/>
    </row>
    <row r="246" spans="7:82" ht="15.75" customHeight="1" x14ac:dyDescent="0.15">
      <c r="G246" s="2"/>
      <c r="H246" s="857"/>
      <c r="I246" s="857"/>
      <c r="J246" s="857"/>
      <c r="K246" s="857"/>
      <c r="L246" s="857"/>
      <c r="M246" s="857"/>
      <c r="N246" s="857"/>
      <c r="O246" s="857"/>
      <c r="P246" s="857"/>
      <c r="Q246" s="857"/>
      <c r="R246" s="857"/>
      <c r="S246" s="857"/>
      <c r="T246" s="857"/>
      <c r="U246" s="857"/>
      <c r="V246" s="857"/>
      <c r="W246" s="857"/>
      <c r="X246" s="857"/>
      <c r="Y246" s="857"/>
      <c r="Z246" s="857"/>
      <c r="AA246" s="857"/>
      <c r="AB246" s="857"/>
      <c r="AC246" s="857"/>
      <c r="AD246" s="857"/>
      <c r="AE246" s="857"/>
      <c r="AF246" s="857"/>
      <c r="AG246" s="857"/>
      <c r="AH246" s="857"/>
      <c r="AI246" s="857"/>
      <c r="AJ246" s="857"/>
      <c r="AK246" s="857"/>
      <c r="AL246" s="857"/>
      <c r="AM246" s="857"/>
      <c r="AN246" s="857"/>
      <c r="AO246" s="857"/>
      <c r="AP246" s="857"/>
      <c r="AQ246" s="857"/>
      <c r="AR246" s="857"/>
      <c r="AT246" s="627"/>
      <c r="AU246" s="857"/>
      <c r="AV246" s="857"/>
      <c r="AW246" s="857"/>
      <c r="AX246" s="857"/>
      <c r="AY246" s="857"/>
      <c r="AZ246" s="857"/>
      <c r="BA246" s="857"/>
      <c r="BB246" s="857"/>
      <c r="BC246" s="857"/>
      <c r="BD246" s="857"/>
      <c r="BE246" s="857"/>
      <c r="BF246" s="857"/>
      <c r="BG246" s="857"/>
      <c r="BH246" s="857"/>
      <c r="BI246" s="857"/>
      <c r="BJ246" s="857"/>
      <c r="BK246" s="857"/>
      <c r="BL246" s="857"/>
      <c r="BM246" s="857"/>
      <c r="BN246" s="857"/>
      <c r="BO246" s="857"/>
      <c r="BP246" s="857"/>
      <c r="BQ246" s="857"/>
      <c r="BR246" s="857"/>
      <c r="BS246" s="857"/>
      <c r="BT246" s="857"/>
      <c r="BU246" s="857"/>
      <c r="BV246" s="857"/>
      <c r="BW246" s="857"/>
      <c r="BX246" s="857"/>
      <c r="BY246" s="857"/>
      <c r="BZ246" s="857"/>
      <c r="CA246" s="857"/>
      <c r="CB246" s="857"/>
      <c r="CD246" s="61"/>
    </row>
    <row r="247" spans="7:82" ht="15.75" customHeight="1" x14ac:dyDescent="0.15">
      <c r="G247" s="2"/>
      <c r="H247" s="117"/>
      <c r="I247" s="117"/>
      <c r="J247" s="117"/>
      <c r="K247" s="117"/>
      <c r="L247" s="117"/>
      <c r="M247" s="117"/>
      <c r="N247" s="117"/>
      <c r="O247" s="117"/>
      <c r="P247" s="117"/>
      <c r="Q247" s="350"/>
      <c r="R247" s="350"/>
      <c r="S247" s="350"/>
      <c r="T247" s="350"/>
      <c r="U247" s="117"/>
      <c r="V247" s="117"/>
      <c r="W247" s="117"/>
      <c r="X247" s="117"/>
      <c r="Y247" s="385"/>
      <c r="Z247" s="350"/>
      <c r="AA247" s="350"/>
      <c r="AB247" s="350"/>
      <c r="AC247" s="350"/>
      <c r="AD247" s="350"/>
      <c r="AE247" s="350"/>
      <c r="AF247" s="350"/>
      <c r="AG247" s="350"/>
      <c r="AH247" s="350"/>
      <c r="AI247" s="350"/>
      <c r="AJ247" s="350"/>
      <c r="AK247" s="350"/>
      <c r="AL247" s="350"/>
      <c r="AM247" s="350"/>
      <c r="AN247" s="350"/>
      <c r="AO247" s="350"/>
      <c r="AP247" s="350"/>
      <c r="AT247" s="117"/>
      <c r="AU247" s="117"/>
      <c r="AV247" s="117"/>
      <c r="AW247" s="350"/>
      <c r="AX247" s="350"/>
      <c r="AY247" s="350"/>
      <c r="AZ247" s="350"/>
      <c r="BA247" s="350"/>
      <c r="BB247" s="350"/>
      <c r="BC247" s="350"/>
      <c r="BD247" s="350"/>
      <c r="BE247" s="117"/>
      <c r="BF247" s="117"/>
      <c r="BG247" s="350"/>
      <c r="BH247" s="350"/>
      <c r="BI247" s="350"/>
      <c r="BJ247" s="350"/>
      <c r="BK247" s="374"/>
      <c r="BL247" s="350"/>
      <c r="BM247" s="350"/>
      <c r="BN247" s="350"/>
      <c r="BO247" s="350"/>
      <c r="BP247" s="350"/>
      <c r="BQ247" s="350"/>
      <c r="BR247" s="350"/>
      <c r="BS247" s="350"/>
      <c r="BT247" s="350"/>
      <c r="BU247" s="350"/>
      <c r="BV247" s="350"/>
      <c r="BW247" s="350"/>
      <c r="BX247" s="350"/>
      <c r="BY247" s="350"/>
      <c r="BZ247" s="350"/>
      <c r="CA247" s="350"/>
      <c r="CB247" s="350"/>
      <c r="CD247" s="61"/>
    </row>
    <row r="248" spans="7:82" ht="15.75" customHeight="1" x14ac:dyDescent="0.15">
      <c r="G248" s="2"/>
      <c r="H248" s="877" t="s">
        <v>72</v>
      </c>
      <c r="I248" s="877"/>
      <c r="J248" s="877"/>
      <c r="K248" s="877"/>
      <c r="L248" s="877"/>
      <c r="M248" s="877"/>
      <c r="N248" s="877"/>
      <c r="O248" s="877"/>
      <c r="P248" s="877"/>
      <c r="Q248" s="877"/>
      <c r="R248" s="877"/>
      <c r="S248" s="877"/>
      <c r="T248" s="877"/>
      <c r="U248" s="877"/>
      <c r="V248" s="877"/>
      <c r="W248" s="877"/>
      <c r="X248" s="877"/>
      <c r="Y248" s="877"/>
      <c r="Z248" s="214"/>
      <c r="AA248" s="877" t="s">
        <v>76</v>
      </c>
      <c r="AB248" s="877"/>
      <c r="AC248" s="877"/>
      <c r="AD248" s="877"/>
      <c r="AE248" s="877"/>
      <c r="AF248" s="877"/>
      <c r="AG248" s="877"/>
      <c r="AH248" s="877"/>
      <c r="AI248" s="877"/>
      <c r="AJ248" s="877"/>
      <c r="AK248" s="877"/>
      <c r="AL248" s="877"/>
      <c r="AM248" s="877"/>
      <c r="AN248" s="877"/>
      <c r="AO248" s="877"/>
      <c r="AP248" s="877"/>
      <c r="AQ248" s="877"/>
      <c r="AR248" s="877"/>
      <c r="AT248" s="350"/>
      <c r="AU248" s="877" t="s">
        <v>72</v>
      </c>
      <c r="AV248" s="877"/>
      <c r="AW248" s="877"/>
      <c r="AX248" s="877"/>
      <c r="AY248" s="877"/>
      <c r="AZ248" s="877"/>
      <c r="BA248" s="877"/>
      <c r="BB248" s="877"/>
      <c r="BC248" s="877"/>
      <c r="BD248" s="877"/>
      <c r="BE248" s="877"/>
      <c r="BF248" s="877"/>
      <c r="BG248" s="877"/>
      <c r="BH248" s="877"/>
      <c r="BI248" s="877"/>
      <c r="BJ248" s="877"/>
      <c r="BK248" s="374"/>
      <c r="BL248" s="877" t="s">
        <v>76</v>
      </c>
      <c r="BM248" s="877"/>
      <c r="BN248" s="877"/>
      <c r="BO248" s="877"/>
      <c r="BP248" s="877"/>
      <c r="BQ248" s="877"/>
      <c r="BR248" s="877"/>
      <c r="BS248" s="877"/>
      <c r="BT248" s="877"/>
      <c r="BU248" s="877"/>
      <c r="BV248" s="877"/>
      <c r="BW248" s="877"/>
      <c r="BX248" s="877"/>
      <c r="BY248" s="877"/>
      <c r="BZ248" s="877"/>
      <c r="CA248" s="877"/>
      <c r="CB248" s="877"/>
      <c r="CD248" s="61"/>
    </row>
    <row r="249" spans="7:82" ht="15.75" customHeight="1" x14ac:dyDescent="0.15">
      <c r="G249" s="2"/>
      <c r="H249" s="877"/>
      <c r="I249" s="877"/>
      <c r="J249" s="877"/>
      <c r="K249" s="877"/>
      <c r="L249" s="877"/>
      <c r="M249" s="877"/>
      <c r="N249" s="877"/>
      <c r="O249" s="877"/>
      <c r="P249" s="877"/>
      <c r="Q249" s="877"/>
      <c r="R249" s="877"/>
      <c r="S249" s="877"/>
      <c r="T249" s="877"/>
      <c r="U249" s="877"/>
      <c r="V249" s="877"/>
      <c r="W249" s="877"/>
      <c r="X249" s="877"/>
      <c r="Y249" s="877"/>
      <c r="Z249" s="214"/>
      <c r="AA249" s="877"/>
      <c r="AB249" s="877"/>
      <c r="AC249" s="877"/>
      <c r="AD249" s="877"/>
      <c r="AE249" s="877"/>
      <c r="AF249" s="877"/>
      <c r="AG249" s="877"/>
      <c r="AH249" s="877"/>
      <c r="AI249" s="877"/>
      <c r="AJ249" s="877"/>
      <c r="AK249" s="877"/>
      <c r="AL249" s="877"/>
      <c r="AM249" s="877"/>
      <c r="AN249" s="877"/>
      <c r="AO249" s="877"/>
      <c r="AP249" s="877"/>
      <c r="AQ249" s="877"/>
      <c r="AR249" s="877"/>
      <c r="AT249" s="99"/>
      <c r="AU249" s="877"/>
      <c r="AV249" s="877"/>
      <c r="AW249" s="877"/>
      <c r="AX249" s="877"/>
      <c r="AY249" s="877"/>
      <c r="AZ249" s="877"/>
      <c r="BA249" s="877"/>
      <c r="BB249" s="877"/>
      <c r="BC249" s="877"/>
      <c r="BD249" s="877"/>
      <c r="BE249" s="877"/>
      <c r="BF249" s="877"/>
      <c r="BG249" s="877"/>
      <c r="BH249" s="877"/>
      <c r="BI249" s="877"/>
      <c r="BJ249" s="877"/>
      <c r="BK249" s="374"/>
      <c r="BL249" s="877"/>
      <c r="BM249" s="877"/>
      <c r="BN249" s="877"/>
      <c r="BO249" s="877"/>
      <c r="BP249" s="877"/>
      <c r="BQ249" s="877"/>
      <c r="BR249" s="877"/>
      <c r="BS249" s="877"/>
      <c r="BT249" s="877"/>
      <c r="BU249" s="877"/>
      <c r="BV249" s="877"/>
      <c r="BW249" s="877"/>
      <c r="BX249" s="877"/>
      <c r="BY249" s="877"/>
      <c r="BZ249" s="877"/>
      <c r="CA249" s="877"/>
      <c r="CB249" s="877"/>
      <c r="CD249" s="61"/>
    </row>
    <row r="250" spans="7:82" ht="15.75" customHeight="1" x14ac:dyDescent="0.15">
      <c r="G250" s="2"/>
      <c r="H250" s="877"/>
      <c r="I250" s="877"/>
      <c r="J250" s="877"/>
      <c r="K250" s="877"/>
      <c r="L250" s="877"/>
      <c r="M250" s="877"/>
      <c r="N250" s="877"/>
      <c r="O250" s="877"/>
      <c r="P250" s="877"/>
      <c r="Q250" s="877"/>
      <c r="R250" s="877"/>
      <c r="S250" s="877"/>
      <c r="T250" s="877"/>
      <c r="U250" s="877"/>
      <c r="V250" s="877"/>
      <c r="W250" s="877"/>
      <c r="X250" s="877"/>
      <c r="Y250" s="877"/>
      <c r="Z250" s="214"/>
      <c r="AA250" s="877"/>
      <c r="AB250" s="877"/>
      <c r="AC250" s="877"/>
      <c r="AD250" s="877"/>
      <c r="AE250" s="877"/>
      <c r="AF250" s="877"/>
      <c r="AG250" s="877"/>
      <c r="AH250" s="877"/>
      <c r="AI250" s="877"/>
      <c r="AJ250" s="877"/>
      <c r="AK250" s="877"/>
      <c r="AL250" s="877"/>
      <c r="AM250" s="877"/>
      <c r="AN250" s="877"/>
      <c r="AO250" s="877"/>
      <c r="AP250" s="877"/>
      <c r="AQ250" s="877"/>
      <c r="AR250" s="877"/>
      <c r="AT250" s="99"/>
      <c r="AU250" s="877"/>
      <c r="AV250" s="877"/>
      <c r="AW250" s="877"/>
      <c r="AX250" s="877"/>
      <c r="AY250" s="877"/>
      <c r="AZ250" s="877"/>
      <c r="BA250" s="877"/>
      <c r="BB250" s="877"/>
      <c r="BC250" s="877"/>
      <c r="BD250" s="877"/>
      <c r="BE250" s="877"/>
      <c r="BF250" s="877"/>
      <c r="BG250" s="877"/>
      <c r="BH250" s="877"/>
      <c r="BI250" s="877"/>
      <c r="BJ250" s="877"/>
      <c r="BK250" s="374"/>
      <c r="BL250" s="877"/>
      <c r="BM250" s="877"/>
      <c r="BN250" s="877"/>
      <c r="BO250" s="877"/>
      <c r="BP250" s="877"/>
      <c r="BQ250" s="877"/>
      <c r="BR250" s="877"/>
      <c r="BS250" s="877"/>
      <c r="BT250" s="877"/>
      <c r="BU250" s="877"/>
      <c r="BV250" s="877"/>
      <c r="BW250" s="877"/>
      <c r="BX250" s="877"/>
      <c r="BY250" s="877"/>
      <c r="BZ250" s="877"/>
      <c r="CA250" s="877"/>
      <c r="CB250" s="877"/>
      <c r="CD250" s="61"/>
    </row>
    <row r="251" spans="7:82" ht="15.75" customHeight="1" x14ac:dyDescent="0.15">
      <c r="G251" s="2"/>
      <c r="H251" s="350"/>
      <c r="I251" s="99"/>
      <c r="J251" s="99"/>
      <c r="K251" s="99"/>
      <c r="L251" s="350"/>
      <c r="M251" s="350"/>
      <c r="N251" s="350"/>
      <c r="O251" s="350"/>
      <c r="P251" s="350"/>
      <c r="Q251" s="350"/>
      <c r="R251" s="350"/>
      <c r="S251" s="350"/>
      <c r="T251" s="350"/>
      <c r="U251" s="350"/>
      <c r="V251" s="350"/>
      <c r="W251" s="350"/>
      <c r="X251" s="350"/>
      <c r="Y251" s="374"/>
      <c r="Z251" s="80"/>
      <c r="AA251" s="350"/>
      <c r="AB251" s="350"/>
      <c r="AC251" s="350"/>
      <c r="AD251" s="350"/>
      <c r="AE251" s="350"/>
      <c r="AF251" s="350"/>
      <c r="AG251" s="350"/>
      <c r="AH251" s="350"/>
      <c r="AI251" s="350"/>
      <c r="AJ251" s="350"/>
      <c r="AK251" s="350"/>
      <c r="AL251" s="350"/>
      <c r="AM251" s="350"/>
      <c r="AN251" s="350"/>
      <c r="AO251" s="350"/>
      <c r="AP251" s="350"/>
      <c r="AQ251" s="21"/>
      <c r="AR251" s="21"/>
      <c r="AT251" s="99"/>
      <c r="AU251" s="350"/>
      <c r="AV251" s="99"/>
      <c r="AW251" s="99"/>
      <c r="AX251" s="99"/>
      <c r="AY251" s="350"/>
      <c r="AZ251" s="350"/>
      <c r="BA251" s="350"/>
      <c r="BB251" s="350"/>
      <c r="BC251" s="350"/>
      <c r="BD251" s="350"/>
      <c r="BE251" s="350"/>
      <c r="BF251" s="350"/>
      <c r="BG251" s="350"/>
      <c r="BH251" s="350"/>
      <c r="BI251" s="350"/>
      <c r="BJ251" s="350"/>
      <c r="BK251" s="374"/>
      <c r="BL251" s="350"/>
      <c r="BM251" s="80"/>
      <c r="BN251" s="350"/>
      <c r="BO251" s="350"/>
      <c r="BP251" s="350"/>
      <c r="BQ251" s="350"/>
      <c r="BR251" s="350"/>
      <c r="BS251" s="350"/>
      <c r="BT251" s="350"/>
      <c r="BU251" s="350"/>
      <c r="BV251" s="350"/>
      <c r="BW251" s="350"/>
      <c r="BX251" s="350"/>
      <c r="BY251" s="350"/>
      <c r="BZ251" s="350"/>
      <c r="CA251" s="350"/>
      <c r="CB251" s="350"/>
      <c r="CD251" s="61"/>
    </row>
    <row r="252" spans="7:82" ht="15.75" customHeight="1" x14ac:dyDescent="0.35">
      <c r="G252" s="2"/>
      <c r="H252" s="121"/>
      <c r="I252" s="122"/>
      <c r="J252" s="122"/>
      <c r="K252" s="122"/>
      <c r="L252" s="121"/>
      <c r="M252" s="121"/>
      <c r="N252" s="121"/>
      <c r="O252" s="123"/>
      <c r="P252" s="123"/>
      <c r="Q252" s="121"/>
      <c r="R252" s="121"/>
      <c r="S252" s="121"/>
      <c r="T252" s="121"/>
      <c r="U252" s="121"/>
      <c r="V252" s="121"/>
      <c r="W252" s="121"/>
      <c r="X252" s="121"/>
      <c r="Y252" s="374"/>
      <c r="Z252" s="350"/>
      <c r="AA252" s="350"/>
      <c r="AB252" s="350"/>
      <c r="AC252" s="350"/>
      <c r="AD252" s="350"/>
      <c r="AE252" s="350"/>
      <c r="AF252" s="350"/>
      <c r="AG252" s="350"/>
      <c r="AH252" s="350"/>
      <c r="AI252" s="350"/>
      <c r="AJ252" s="350"/>
      <c r="AK252" s="350"/>
      <c r="AL252" s="350"/>
      <c r="AM252" s="350"/>
      <c r="AN252" s="350"/>
      <c r="AO252" s="350"/>
      <c r="AP252" s="350"/>
      <c r="AQ252" s="21"/>
      <c r="AR252" s="21"/>
      <c r="AT252" s="350"/>
      <c r="AU252" s="121"/>
      <c r="AV252" s="122"/>
      <c r="AW252" s="122"/>
      <c r="AX252" s="122"/>
      <c r="AY252" s="121"/>
      <c r="AZ252" s="121"/>
      <c r="BA252" s="121"/>
      <c r="BB252" s="123"/>
      <c r="BC252" s="123"/>
      <c r="BD252" s="121"/>
      <c r="BE252" s="121"/>
      <c r="BF252" s="121"/>
      <c r="BG252" s="121"/>
      <c r="BH252" s="121"/>
      <c r="BI252" s="121"/>
      <c r="BJ252" s="121"/>
      <c r="BK252" s="374"/>
      <c r="BL252" s="350"/>
      <c r="BM252" s="350"/>
      <c r="BN252" s="350"/>
      <c r="BO252" s="350"/>
      <c r="BP252" s="350"/>
      <c r="BQ252" s="350"/>
      <c r="BR252" s="350"/>
      <c r="BS252" s="350"/>
      <c r="BT252" s="350"/>
      <c r="BU252" s="350"/>
      <c r="BV252" s="350"/>
      <c r="BW252" s="350"/>
      <c r="BX252" s="350"/>
      <c r="BY252" s="350"/>
      <c r="BZ252" s="350"/>
      <c r="CA252" s="350"/>
      <c r="CB252" s="350"/>
      <c r="CD252" s="61"/>
    </row>
    <row r="253" spans="7:82" ht="8.25" customHeight="1" thickBot="1" x14ac:dyDescent="0.4">
      <c r="G253" s="2"/>
      <c r="H253" s="121"/>
      <c r="I253" s="122"/>
      <c r="J253" s="122"/>
      <c r="K253" s="122"/>
      <c r="L253" s="121"/>
      <c r="M253" s="121"/>
      <c r="N253" s="121"/>
      <c r="O253" s="123"/>
      <c r="P253" s="123"/>
      <c r="Q253" s="121"/>
      <c r="R253" s="121"/>
      <c r="S253" s="121"/>
      <c r="T253" s="121"/>
      <c r="U253" s="121"/>
      <c r="V253" s="121"/>
      <c r="W253" s="121"/>
      <c r="X253" s="121"/>
      <c r="Y253" s="374"/>
      <c r="Z253" s="350"/>
      <c r="AA253" s="350"/>
      <c r="AB253" s="350"/>
      <c r="AC253" s="350"/>
      <c r="AD253" s="350"/>
      <c r="AE253" s="350"/>
      <c r="AF253" s="350"/>
      <c r="AG253" s="350"/>
      <c r="AH253" s="350"/>
      <c r="AI253" s="350"/>
      <c r="AJ253" s="350"/>
      <c r="AK253" s="350"/>
      <c r="AL253" s="350"/>
      <c r="AM253" s="350"/>
      <c r="AN253" s="350"/>
      <c r="AO253" s="350"/>
      <c r="AP253" s="350"/>
      <c r="AQ253" s="21"/>
      <c r="AR253" s="21"/>
      <c r="AT253" s="350"/>
      <c r="AU253" s="121"/>
      <c r="AV253" s="122"/>
      <c r="AW253" s="122"/>
      <c r="AX253" s="122"/>
      <c r="AY253" s="121"/>
      <c r="AZ253" s="121"/>
      <c r="BA253" s="121"/>
      <c r="BB253" s="123"/>
      <c r="BC253" s="123"/>
      <c r="BD253" s="121"/>
      <c r="BE253" s="121"/>
      <c r="BF253" s="121"/>
      <c r="BG253" s="121"/>
      <c r="BH253" s="121"/>
      <c r="BI253" s="121"/>
      <c r="BJ253" s="121"/>
      <c r="BK253" s="374"/>
      <c r="BL253" s="350"/>
      <c r="BM253" s="350"/>
      <c r="BN253" s="350"/>
      <c r="BO253" s="350"/>
      <c r="BP253" s="350"/>
      <c r="BQ253" s="350"/>
      <c r="BR253" s="350"/>
      <c r="BS253" s="350"/>
      <c r="BT253" s="350"/>
      <c r="BU253" s="350"/>
      <c r="BV253" s="350"/>
      <c r="BW253" s="350"/>
      <c r="BX253" s="350"/>
      <c r="BY253" s="350"/>
      <c r="BZ253" s="350"/>
      <c r="CA253" s="350"/>
      <c r="CB253" s="350"/>
      <c r="CD253" s="61"/>
    </row>
    <row r="254" spans="7:82" ht="15.75" customHeight="1" thickBot="1" x14ac:dyDescent="0.2">
      <c r="G254" s="2"/>
      <c r="H254" s="122"/>
      <c r="I254" s="122"/>
      <c r="J254" s="122"/>
      <c r="K254" s="122"/>
      <c r="L254" s="122"/>
      <c r="M254" s="122"/>
      <c r="N254" s="122"/>
      <c r="O254" s="122"/>
      <c r="P254" s="122"/>
      <c r="Q254" s="122"/>
      <c r="R254" s="122"/>
      <c r="S254" s="124"/>
      <c r="T254" s="121"/>
      <c r="U254" s="121"/>
      <c r="V254" s="121"/>
      <c r="W254" s="121"/>
      <c r="X254" s="121"/>
      <c r="Y254" s="374"/>
      <c r="Z254" s="350"/>
      <c r="AA254" s="350"/>
      <c r="AB254" s="866">
        <f>Z126</f>
        <v>2</v>
      </c>
      <c r="AC254" s="867"/>
      <c r="AD254" s="867"/>
      <c r="AE254" s="867"/>
      <c r="AF254" s="868"/>
      <c r="AG254" s="875" t="s">
        <v>202</v>
      </c>
      <c r="AH254" s="876"/>
      <c r="AI254" s="876"/>
      <c r="AJ254" s="75"/>
      <c r="AK254" s="75"/>
      <c r="AL254" s="75"/>
      <c r="AM254" s="75"/>
      <c r="AN254" s="75"/>
      <c r="AO254" s="75"/>
      <c r="AP254" s="75"/>
      <c r="AT254" s="75"/>
      <c r="AU254" s="122"/>
      <c r="AV254" s="122"/>
      <c r="AW254" s="122"/>
      <c r="AX254" s="122"/>
      <c r="AY254" s="122"/>
      <c r="AZ254" s="122"/>
      <c r="BA254" s="122"/>
      <c r="BB254" s="122"/>
      <c r="BC254" s="122"/>
      <c r="BD254" s="122"/>
      <c r="BE254" s="122"/>
      <c r="BF254" s="124"/>
      <c r="BG254" s="121"/>
      <c r="BH254" s="121"/>
      <c r="BI254" s="121"/>
      <c r="BJ254" s="121"/>
      <c r="BK254" s="374"/>
      <c r="BL254" s="350"/>
      <c r="BM254" s="866">
        <f>Z129</f>
        <v>1.75</v>
      </c>
      <c r="BN254" s="867"/>
      <c r="BO254" s="867"/>
      <c r="BP254" s="867"/>
      <c r="BQ254" s="868"/>
      <c r="BR254" s="875" t="s">
        <v>202</v>
      </c>
      <c r="BS254" s="876"/>
      <c r="BT254" s="876"/>
      <c r="BW254" s="75"/>
      <c r="BX254" s="75"/>
      <c r="BY254" s="75"/>
      <c r="BZ254" s="75"/>
      <c r="CA254" s="75"/>
      <c r="CB254" s="75"/>
      <c r="CD254" s="61"/>
    </row>
    <row r="255" spans="7:82" ht="15.75" customHeight="1" x14ac:dyDescent="0.15">
      <c r="G255" s="2"/>
      <c r="H255" s="122"/>
      <c r="I255" s="866">
        <f>S126</f>
        <v>2.625</v>
      </c>
      <c r="J255" s="867"/>
      <c r="K255" s="867"/>
      <c r="L255" s="867"/>
      <c r="M255" s="868"/>
      <c r="N255" s="875" t="s">
        <v>202</v>
      </c>
      <c r="O255" s="876"/>
      <c r="P255" s="876"/>
      <c r="Q255" s="122"/>
      <c r="R255" s="122"/>
      <c r="S255" s="124"/>
      <c r="T255" s="121"/>
      <c r="U255" s="121"/>
      <c r="V255" s="121"/>
      <c r="W255" s="121"/>
      <c r="X255" s="121"/>
      <c r="Y255" s="374"/>
      <c r="Z255" s="350"/>
      <c r="AA255" s="350"/>
      <c r="AB255" s="869"/>
      <c r="AC255" s="870"/>
      <c r="AD255" s="870"/>
      <c r="AE255" s="870"/>
      <c r="AF255" s="871"/>
      <c r="AG255" s="875"/>
      <c r="AH255" s="876"/>
      <c r="AI255" s="876"/>
      <c r="AJ255" s="75"/>
      <c r="AK255" s="75"/>
      <c r="AL255" s="75"/>
      <c r="AM255" s="75"/>
      <c r="AN255" s="75"/>
      <c r="AO255" s="75"/>
      <c r="AP255" s="75"/>
      <c r="AT255" s="75"/>
      <c r="AU255" s="122"/>
      <c r="AV255" s="866">
        <f>S129</f>
        <v>2.125</v>
      </c>
      <c r="AW255" s="867"/>
      <c r="AX255" s="867"/>
      <c r="AY255" s="867"/>
      <c r="AZ255" s="868"/>
      <c r="BA255" s="875" t="s">
        <v>202</v>
      </c>
      <c r="BB255" s="876"/>
      <c r="BC255" s="876"/>
      <c r="BD255" s="122"/>
      <c r="BE255" s="122"/>
      <c r="BF255" s="124"/>
      <c r="BG255" s="121"/>
      <c r="BH255" s="121"/>
      <c r="BI255" s="121"/>
      <c r="BJ255" s="121"/>
      <c r="BK255" s="374"/>
      <c r="BL255" s="350"/>
      <c r="BM255" s="869"/>
      <c r="BN255" s="870"/>
      <c r="BO255" s="870"/>
      <c r="BP255" s="870"/>
      <c r="BQ255" s="871"/>
      <c r="BR255" s="875"/>
      <c r="BS255" s="876"/>
      <c r="BT255" s="876"/>
      <c r="BW255" s="75"/>
      <c r="BX255" s="75"/>
      <c r="BY255" s="75"/>
      <c r="BZ255" s="75"/>
      <c r="CA255" s="75"/>
      <c r="CB255" s="75"/>
      <c r="CD255" s="61"/>
    </row>
    <row r="256" spans="7:82" ht="15.75" customHeight="1" x14ac:dyDescent="0.15">
      <c r="G256" s="2"/>
      <c r="H256" s="125"/>
      <c r="I256" s="869"/>
      <c r="J256" s="870"/>
      <c r="K256" s="870"/>
      <c r="L256" s="870"/>
      <c r="M256" s="871"/>
      <c r="N256" s="875"/>
      <c r="O256" s="876"/>
      <c r="P256" s="876"/>
      <c r="Q256" s="121"/>
      <c r="R256" s="121"/>
      <c r="S256" s="121"/>
      <c r="T256" s="121"/>
      <c r="U256" s="121"/>
      <c r="V256" s="121"/>
      <c r="W256" s="121"/>
      <c r="X256" s="121"/>
      <c r="Y256" s="374"/>
      <c r="Z256" s="350"/>
      <c r="AA256" s="350"/>
      <c r="AB256" s="869"/>
      <c r="AC256" s="870"/>
      <c r="AD256" s="870"/>
      <c r="AE256" s="870"/>
      <c r="AF256" s="871"/>
      <c r="AG256" s="875"/>
      <c r="AH256" s="876"/>
      <c r="AI256" s="876"/>
      <c r="AJ256" s="350"/>
      <c r="AK256" s="350"/>
      <c r="AL256" s="350"/>
      <c r="AM256" s="350"/>
      <c r="AN256" s="350"/>
      <c r="AO256" s="350"/>
      <c r="AP256" s="350"/>
      <c r="AT256" s="350"/>
      <c r="AU256" s="125"/>
      <c r="AV256" s="869"/>
      <c r="AW256" s="870"/>
      <c r="AX256" s="870"/>
      <c r="AY256" s="870"/>
      <c r="AZ256" s="871"/>
      <c r="BA256" s="875"/>
      <c r="BB256" s="876"/>
      <c r="BC256" s="876"/>
      <c r="BD256" s="121"/>
      <c r="BE256" s="121"/>
      <c r="BF256" s="121"/>
      <c r="BG256" s="121"/>
      <c r="BH256" s="121"/>
      <c r="BI256" s="121"/>
      <c r="BJ256" s="121"/>
      <c r="BK256" s="374"/>
      <c r="BL256" s="350"/>
      <c r="BM256" s="869"/>
      <c r="BN256" s="870"/>
      <c r="BO256" s="870"/>
      <c r="BP256" s="870"/>
      <c r="BQ256" s="871"/>
      <c r="BR256" s="875"/>
      <c r="BS256" s="876"/>
      <c r="BT256" s="876"/>
      <c r="BW256" s="350"/>
      <c r="BX256" s="350"/>
      <c r="BY256" s="350"/>
      <c r="BZ256" s="350"/>
      <c r="CA256" s="350"/>
      <c r="CB256" s="350"/>
      <c r="CD256" s="61"/>
    </row>
    <row r="257" spans="7:80" ht="15.75" customHeight="1" x14ac:dyDescent="0.15">
      <c r="G257" s="2"/>
      <c r="H257" s="125"/>
      <c r="I257" s="869"/>
      <c r="J257" s="870"/>
      <c r="K257" s="870"/>
      <c r="L257" s="870"/>
      <c r="M257" s="871"/>
      <c r="N257" s="875"/>
      <c r="O257" s="876"/>
      <c r="P257" s="876"/>
      <c r="Q257" s="121"/>
      <c r="R257" s="121"/>
      <c r="S257" s="121"/>
      <c r="T257" s="121"/>
      <c r="U257" s="121"/>
      <c r="V257" s="121"/>
      <c r="W257" s="121"/>
      <c r="X257" s="121"/>
      <c r="Y257" s="374"/>
      <c r="Z257" s="350"/>
      <c r="AA257" s="350"/>
      <c r="AB257" s="869"/>
      <c r="AC257" s="870"/>
      <c r="AD257" s="870"/>
      <c r="AE257" s="870"/>
      <c r="AF257" s="871"/>
      <c r="AG257" s="875"/>
      <c r="AH257" s="876"/>
      <c r="AI257" s="876"/>
      <c r="AJ257" s="350"/>
      <c r="AK257" s="350"/>
      <c r="AL257" s="350"/>
      <c r="AM257" s="350"/>
      <c r="AN257" s="350"/>
      <c r="AO257" s="350"/>
      <c r="AP257" s="350"/>
      <c r="AT257" s="350"/>
      <c r="AU257" s="125"/>
      <c r="AV257" s="869"/>
      <c r="AW257" s="870"/>
      <c r="AX257" s="870"/>
      <c r="AY257" s="870"/>
      <c r="AZ257" s="871"/>
      <c r="BA257" s="875"/>
      <c r="BB257" s="876"/>
      <c r="BC257" s="876"/>
      <c r="BD257" s="121"/>
      <c r="BE257" s="121"/>
      <c r="BF257" s="121"/>
      <c r="BG257" s="121"/>
      <c r="BH257" s="121"/>
      <c r="BI257" s="121"/>
      <c r="BJ257" s="121"/>
      <c r="BK257" s="374"/>
      <c r="BL257" s="350"/>
      <c r="BM257" s="869"/>
      <c r="BN257" s="870"/>
      <c r="BO257" s="870"/>
      <c r="BP257" s="870"/>
      <c r="BQ257" s="871"/>
      <c r="BR257" s="875"/>
      <c r="BS257" s="876"/>
      <c r="BT257" s="876"/>
      <c r="BW257" s="350"/>
      <c r="BX257" s="350"/>
      <c r="BY257" s="350"/>
      <c r="BZ257" s="350"/>
      <c r="CA257" s="350"/>
      <c r="CB257" s="350"/>
    </row>
    <row r="258" spans="7:80" ht="15.75" customHeight="1" x14ac:dyDescent="0.15">
      <c r="G258" s="2"/>
      <c r="H258" s="125"/>
      <c r="I258" s="869"/>
      <c r="J258" s="870"/>
      <c r="K258" s="870"/>
      <c r="L258" s="870"/>
      <c r="M258" s="871"/>
      <c r="N258" s="875"/>
      <c r="O258" s="876"/>
      <c r="P258" s="876"/>
      <c r="Q258" s="121"/>
      <c r="R258" s="121"/>
      <c r="S258" s="121"/>
      <c r="T258" s="121"/>
      <c r="U258" s="126"/>
      <c r="V258" s="126"/>
      <c r="W258" s="126"/>
      <c r="X258" s="126"/>
      <c r="Y258" s="374"/>
      <c r="Z258" s="350"/>
      <c r="AA258" s="350"/>
      <c r="AB258" s="869"/>
      <c r="AC258" s="870"/>
      <c r="AD258" s="870"/>
      <c r="AE258" s="870"/>
      <c r="AF258" s="871"/>
      <c r="AG258" s="875"/>
      <c r="AH258" s="876"/>
      <c r="AI258" s="876"/>
      <c r="AJ258" s="350"/>
      <c r="AK258" s="350"/>
      <c r="AL258" s="350"/>
      <c r="AM258" s="350"/>
      <c r="AN258" s="350"/>
      <c r="AO258" s="350"/>
      <c r="AP258" s="350"/>
      <c r="AT258" s="350"/>
      <c r="AU258" s="125"/>
      <c r="AV258" s="869"/>
      <c r="AW258" s="870"/>
      <c r="AX258" s="870"/>
      <c r="AY258" s="870"/>
      <c r="AZ258" s="871"/>
      <c r="BA258" s="875"/>
      <c r="BB258" s="876"/>
      <c r="BC258" s="876"/>
      <c r="BD258" s="121"/>
      <c r="BE258" s="121"/>
      <c r="BF258" s="121"/>
      <c r="BG258" s="121"/>
      <c r="BH258" s="126"/>
      <c r="BI258" s="126"/>
      <c r="BJ258" s="126"/>
      <c r="BK258" s="375"/>
      <c r="BL258" s="350"/>
      <c r="BM258" s="869"/>
      <c r="BN258" s="870"/>
      <c r="BO258" s="870"/>
      <c r="BP258" s="870"/>
      <c r="BQ258" s="871"/>
      <c r="BR258" s="875"/>
      <c r="BS258" s="876"/>
      <c r="BT258" s="876"/>
      <c r="BW258" s="350"/>
      <c r="BX258" s="350"/>
      <c r="BY258" s="350"/>
      <c r="BZ258" s="350"/>
      <c r="CA258" s="350"/>
      <c r="CB258" s="350"/>
    </row>
    <row r="259" spans="7:80" ht="15.75" customHeight="1" x14ac:dyDescent="0.15">
      <c r="G259" s="2"/>
      <c r="H259" s="125"/>
      <c r="I259" s="869"/>
      <c r="J259" s="870"/>
      <c r="K259" s="870"/>
      <c r="L259" s="870"/>
      <c r="M259" s="871"/>
      <c r="N259" s="875"/>
      <c r="O259" s="876"/>
      <c r="P259" s="876"/>
      <c r="Q259" s="121"/>
      <c r="R259" s="121"/>
      <c r="S259" s="121"/>
      <c r="T259" s="121"/>
      <c r="U259" s="126"/>
      <c r="V259" s="126"/>
      <c r="W259" s="126"/>
      <c r="X259" s="126"/>
      <c r="Y259" s="374"/>
      <c r="Z259" s="350"/>
      <c r="AA259" s="350"/>
      <c r="AB259" s="869"/>
      <c r="AC259" s="870"/>
      <c r="AD259" s="870"/>
      <c r="AE259" s="870"/>
      <c r="AF259" s="871"/>
      <c r="AG259" s="875"/>
      <c r="AH259" s="876"/>
      <c r="AI259" s="876"/>
      <c r="AJ259" s="350"/>
      <c r="AK259" s="350"/>
      <c r="AL259" s="350"/>
      <c r="AM259" s="350"/>
      <c r="AN259" s="350"/>
      <c r="AO259" s="350"/>
      <c r="AP259" s="350"/>
      <c r="AT259" s="350"/>
      <c r="AU259" s="125"/>
      <c r="AV259" s="869"/>
      <c r="AW259" s="870"/>
      <c r="AX259" s="870"/>
      <c r="AY259" s="870"/>
      <c r="AZ259" s="871"/>
      <c r="BA259" s="875"/>
      <c r="BB259" s="876"/>
      <c r="BC259" s="876"/>
      <c r="BD259" s="121"/>
      <c r="BE259" s="121"/>
      <c r="BF259" s="121"/>
      <c r="BG259" s="121"/>
      <c r="BH259" s="126"/>
      <c r="BI259" s="126"/>
      <c r="BJ259" s="126"/>
      <c r="BK259" s="375"/>
      <c r="BL259" s="350"/>
      <c r="BM259" s="869"/>
      <c r="BN259" s="870"/>
      <c r="BO259" s="870"/>
      <c r="BP259" s="870"/>
      <c r="BQ259" s="871"/>
      <c r="BR259" s="875"/>
      <c r="BS259" s="876"/>
      <c r="BT259" s="876"/>
      <c r="BW259" s="350"/>
      <c r="BX259" s="350"/>
      <c r="BY259" s="350"/>
      <c r="BZ259" s="350"/>
      <c r="CA259" s="350"/>
      <c r="CB259" s="350"/>
    </row>
    <row r="260" spans="7:80" ht="15.75" customHeight="1" x14ac:dyDescent="0.15">
      <c r="G260" s="2"/>
      <c r="H260" s="125"/>
      <c r="I260" s="869"/>
      <c r="J260" s="870"/>
      <c r="K260" s="870"/>
      <c r="L260" s="870"/>
      <c r="M260" s="871"/>
      <c r="N260" s="875"/>
      <c r="O260" s="876"/>
      <c r="P260" s="876"/>
      <c r="Q260" s="121"/>
      <c r="R260" s="121"/>
      <c r="S260" s="121"/>
      <c r="T260" s="121"/>
      <c r="U260" s="126"/>
      <c r="V260" s="126"/>
      <c r="W260" s="126"/>
      <c r="X260" s="126"/>
      <c r="Y260" s="374"/>
      <c r="Z260" s="350"/>
      <c r="AA260" s="350"/>
      <c r="AB260" s="869"/>
      <c r="AC260" s="870"/>
      <c r="AD260" s="870"/>
      <c r="AE260" s="870"/>
      <c r="AF260" s="871"/>
      <c r="AG260" s="875"/>
      <c r="AH260" s="876"/>
      <c r="AI260" s="876"/>
      <c r="AJ260" s="350"/>
      <c r="AK260" s="350"/>
      <c r="AL260" s="350"/>
      <c r="AM260" s="350"/>
      <c r="AN260" s="350"/>
      <c r="AO260" s="350"/>
      <c r="AP260" s="350"/>
      <c r="AT260" s="350"/>
      <c r="AU260" s="125"/>
      <c r="AV260" s="869"/>
      <c r="AW260" s="870"/>
      <c r="AX260" s="870"/>
      <c r="AY260" s="870"/>
      <c r="AZ260" s="871"/>
      <c r="BA260" s="875"/>
      <c r="BB260" s="876"/>
      <c r="BC260" s="876"/>
      <c r="BD260" s="121"/>
      <c r="BE260" s="121"/>
      <c r="BF260" s="121"/>
      <c r="BG260" s="121"/>
      <c r="BH260" s="126"/>
      <c r="BI260" s="126"/>
      <c r="BJ260" s="126"/>
      <c r="BK260" s="375"/>
      <c r="BL260" s="350"/>
      <c r="BM260" s="869"/>
      <c r="BN260" s="870"/>
      <c r="BO260" s="870"/>
      <c r="BP260" s="870"/>
      <c r="BQ260" s="871"/>
      <c r="BR260" s="875"/>
      <c r="BS260" s="876"/>
      <c r="BT260" s="876"/>
      <c r="BW260" s="350"/>
      <c r="BX260" s="350"/>
      <c r="BY260" s="350"/>
      <c r="BZ260" s="350"/>
      <c r="CA260" s="350"/>
      <c r="CB260" s="350"/>
    </row>
    <row r="261" spans="7:80" ht="15.75" customHeight="1" x14ac:dyDescent="0.15">
      <c r="G261" s="2"/>
      <c r="H261" s="125"/>
      <c r="I261" s="869"/>
      <c r="J261" s="870"/>
      <c r="K261" s="870"/>
      <c r="L261" s="870"/>
      <c r="M261" s="871"/>
      <c r="N261" s="875"/>
      <c r="O261" s="876"/>
      <c r="P261" s="876"/>
      <c r="Q261" s="121"/>
      <c r="R261" s="121"/>
      <c r="S261" s="121"/>
      <c r="T261" s="121"/>
      <c r="U261" s="126"/>
      <c r="V261" s="126"/>
      <c r="W261" s="126"/>
      <c r="X261" s="126"/>
      <c r="Y261" s="374"/>
      <c r="Z261" s="350"/>
      <c r="AA261" s="350"/>
      <c r="AB261" s="869"/>
      <c r="AC261" s="870"/>
      <c r="AD261" s="870"/>
      <c r="AE261" s="870"/>
      <c r="AF261" s="871"/>
      <c r="AG261" s="875"/>
      <c r="AH261" s="876"/>
      <c r="AI261" s="876"/>
      <c r="AJ261" s="350"/>
      <c r="AK261" s="350"/>
      <c r="AL261" s="350"/>
      <c r="AM261" s="350"/>
      <c r="AN261" s="350"/>
      <c r="AO261" s="350"/>
      <c r="AP261" s="350"/>
      <c r="AT261" s="350"/>
      <c r="AU261" s="125"/>
      <c r="AV261" s="869"/>
      <c r="AW261" s="870"/>
      <c r="AX261" s="870"/>
      <c r="AY261" s="870"/>
      <c r="AZ261" s="871"/>
      <c r="BA261" s="875"/>
      <c r="BB261" s="876"/>
      <c r="BC261" s="876"/>
      <c r="BD261" s="121"/>
      <c r="BE261" s="121"/>
      <c r="BF261" s="121"/>
      <c r="BG261" s="121"/>
      <c r="BH261" s="126"/>
      <c r="BI261" s="126"/>
      <c r="BJ261" s="126"/>
      <c r="BK261" s="375"/>
      <c r="BL261" s="350"/>
      <c r="BM261" s="869"/>
      <c r="BN261" s="870"/>
      <c r="BO261" s="870"/>
      <c r="BP261" s="870"/>
      <c r="BQ261" s="871"/>
      <c r="BR261" s="875"/>
      <c r="BS261" s="876"/>
      <c r="BT261" s="876"/>
      <c r="BW261" s="350"/>
      <c r="BX261" s="350"/>
      <c r="BY261" s="350"/>
      <c r="BZ261" s="350"/>
      <c r="CA261" s="350"/>
      <c r="CB261" s="350"/>
    </row>
    <row r="262" spans="7:80" ht="15.75" customHeight="1" x14ac:dyDescent="0.15">
      <c r="G262" s="2"/>
      <c r="H262" s="125"/>
      <c r="I262" s="869"/>
      <c r="J262" s="870"/>
      <c r="K262" s="870"/>
      <c r="L262" s="870"/>
      <c r="M262" s="871"/>
      <c r="N262" s="875"/>
      <c r="O262" s="876"/>
      <c r="P262" s="876"/>
      <c r="Q262" s="121"/>
      <c r="R262" s="121"/>
      <c r="S262" s="121"/>
      <c r="T262" s="121"/>
      <c r="U262" s="126"/>
      <c r="V262" s="126"/>
      <c r="W262" s="126"/>
      <c r="X262" s="126"/>
      <c r="Y262" s="374"/>
      <c r="Z262" s="350"/>
      <c r="AA262" s="350"/>
      <c r="AB262" s="869"/>
      <c r="AC262" s="870"/>
      <c r="AD262" s="870"/>
      <c r="AE262" s="870"/>
      <c r="AF262" s="871"/>
      <c r="AG262" s="875"/>
      <c r="AH262" s="876"/>
      <c r="AI262" s="876"/>
      <c r="AJ262" s="350"/>
      <c r="AK262" s="350"/>
      <c r="AL262" s="350"/>
      <c r="AM262" s="350"/>
      <c r="AN262" s="350"/>
      <c r="AO262" s="350"/>
      <c r="AP262" s="350"/>
      <c r="AT262" s="350"/>
      <c r="AU262" s="125"/>
      <c r="AV262" s="869"/>
      <c r="AW262" s="870"/>
      <c r="AX262" s="870"/>
      <c r="AY262" s="870"/>
      <c r="AZ262" s="871"/>
      <c r="BA262" s="875"/>
      <c r="BB262" s="876"/>
      <c r="BC262" s="876"/>
      <c r="BD262" s="121"/>
      <c r="BE262" s="121"/>
      <c r="BF262" s="121"/>
      <c r="BG262" s="121"/>
      <c r="BH262" s="126"/>
      <c r="BI262" s="126"/>
      <c r="BJ262" s="126"/>
      <c r="BK262" s="375"/>
      <c r="BL262" s="350"/>
      <c r="BM262" s="869"/>
      <c r="BN262" s="870"/>
      <c r="BO262" s="870"/>
      <c r="BP262" s="870"/>
      <c r="BQ262" s="871"/>
      <c r="BR262" s="875"/>
      <c r="BS262" s="876"/>
      <c r="BT262" s="876"/>
      <c r="BW262" s="350"/>
      <c r="BX262" s="350"/>
      <c r="BY262" s="350"/>
      <c r="BZ262" s="350"/>
      <c r="CA262" s="350"/>
      <c r="CB262" s="350"/>
    </row>
    <row r="263" spans="7:80" ht="15.75" customHeight="1" x14ac:dyDescent="0.15">
      <c r="G263" s="2"/>
      <c r="H263" s="125"/>
      <c r="I263" s="869"/>
      <c r="J263" s="870"/>
      <c r="K263" s="870"/>
      <c r="L263" s="870"/>
      <c r="M263" s="871"/>
      <c r="N263" s="875"/>
      <c r="O263" s="876"/>
      <c r="P263" s="876"/>
      <c r="Q263" s="121"/>
      <c r="R263" s="121"/>
      <c r="S263" s="121"/>
      <c r="T263" s="121"/>
      <c r="U263" s="126"/>
      <c r="V263" s="126"/>
      <c r="W263" s="126"/>
      <c r="X263" s="126"/>
      <c r="Y263" s="374"/>
      <c r="Z263" s="350"/>
      <c r="AA263" s="350"/>
      <c r="AB263" s="869"/>
      <c r="AC263" s="870"/>
      <c r="AD263" s="870"/>
      <c r="AE263" s="870"/>
      <c r="AF263" s="871"/>
      <c r="AG263" s="875"/>
      <c r="AH263" s="876"/>
      <c r="AI263" s="876"/>
      <c r="AJ263" s="350"/>
      <c r="AK263" s="350"/>
      <c r="AL263" s="350"/>
      <c r="AM263" s="350"/>
      <c r="AN263" s="350"/>
      <c r="AO263" s="350"/>
      <c r="AP263" s="350"/>
      <c r="AT263" s="350"/>
      <c r="AU263" s="125"/>
      <c r="AV263" s="869"/>
      <c r="AW263" s="870"/>
      <c r="AX263" s="870"/>
      <c r="AY263" s="870"/>
      <c r="AZ263" s="871"/>
      <c r="BA263" s="875"/>
      <c r="BB263" s="876"/>
      <c r="BC263" s="876"/>
      <c r="BD263" s="121"/>
      <c r="BE263" s="121"/>
      <c r="BF263" s="121"/>
      <c r="BG263" s="121"/>
      <c r="BH263" s="126"/>
      <c r="BI263" s="126"/>
      <c r="BJ263" s="126"/>
      <c r="BK263" s="375"/>
      <c r="BL263" s="350"/>
      <c r="BM263" s="869"/>
      <c r="BN263" s="870"/>
      <c r="BO263" s="870"/>
      <c r="BP263" s="870"/>
      <c r="BQ263" s="871"/>
      <c r="BR263" s="875"/>
      <c r="BS263" s="876"/>
      <c r="BT263" s="876"/>
      <c r="BW263" s="350"/>
      <c r="BX263" s="350"/>
      <c r="BY263" s="350"/>
      <c r="BZ263" s="350"/>
      <c r="CA263" s="350"/>
      <c r="CB263" s="350"/>
    </row>
    <row r="264" spans="7:80" ht="15.75" customHeight="1" x14ac:dyDescent="0.15">
      <c r="G264" s="2"/>
      <c r="H264" s="125"/>
      <c r="I264" s="869"/>
      <c r="J264" s="870"/>
      <c r="K264" s="870"/>
      <c r="L264" s="870"/>
      <c r="M264" s="871"/>
      <c r="N264" s="875"/>
      <c r="O264" s="876"/>
      <c r="P264" s="876"/>
      <c r="Q264" s="121"/>
      <c r="R264" s="121"/>
      <c r="S264" s="121"/>
      <c r="T264" s="121"/>
      <c r="U264" s="126"/>
      <c r="V264" s="126"/>
      <c r="W264" s="126"/>
      <c r="X264" s="126"/>
      <c r="Y264" s="374"/>
      <c r="Z264" s="350"/>
      <c r="AA264" s="350"/>
      <c r="AB264" s="869"/>
      <c r="AC264" s="870"/>
      <c r="AD264" s="870"/>
      <c r="AE264" s="870"/>
      <c r="AF264" s="871"/>
      <c r="AG264" s="875"/>
      <c r="AH264" s="876"/>
      <c r="AI264" s="876"/>
      <c r="AJ264" s="350"/>
      <c r="AK264" s="350"/>
      <c r="AL264" s="350"/>
      <c r="AM264" s="350"/>
      <c r="AN264" s="350"/>
      <c r="AO264" s="350"/>
      <c r="AP264" s="350"/>
      <c r="AT264" s="350"/>
      <c r="AU264" s="125"/>
      <c r="AV264" s="869"/>
      <c r="AW264" s="870"/>
      <c r="AX264" s="870"/>
      <c r="AY264" s="870"/>
      <c r="AZ264" s="871"/>
      <c r="BA264" s="875"/>
      <c r="BB264" s="876"/>
      <c r="BC264" s="876"/>
      <c r="BD264" s="121"/>
      <c r="BE264" s="121"/>
      <c r="BF264" s="121"/>
      <c r="BG264" s="121"/>
      <c r="BH264" s="126"/>
      <c r="BI264" s="126"/>
      <c r="BJ264" s="126"/>
      <c r="BK264" s="375"/>
      <c r="BL264" s="350"/>
      <c r="BM264" s="869"/>
      <c r="BN264" s="870"/>
      <c r="BO264" s="870"/>
      <c r="BP264" s="870"/>
      <c r="BQ264" s="871"/>
      <c r="BR264" s="875"/>
      <c r="BS264" s="876"/>
      <c r="BT264" s="876"/>
      <c r="BW264" s="350"/>
      <c r="BX264" s="350"/>
      <c r="BY264" s="350"/>
      <c r="BZ264" s="350"/>
      <c r="CA264" s="350"/>
      <c r="CB264" s="350"/>
    </row>
    <row r="265" spans="7:80" ht="15.75" customHeight="1" x14ac:dyDescent="0.15">
      <c r="G265" s="2"/>
      <c r="H265" s="125"/>
      <c r="I265" s="869"/>
      <c r="J265" s="870"/>
      <c r="K265" s="870"/>
      <c r="L265" s="870"/>
      <c r="M265" s="871"/>
      <c r="N265" s="875"/>
      <c r="O265" s="876"/>
      <c r="P265" s="876"/>
      <c r="Q265" s="121"/>
      <c r="R265" s="121"/>
      <c r="S265" s="121"/>
      <c r="T265" s="121"/>
      <c r="U265" s="126"/>
      <c r="V265" s="126"/>
      <c r="W265" s="126"/>
      <c r="X265" s="126"/>
      <c r="Y265" s="374"/>
      <c r="Z265" s="350"/>
      <c r="AA265" s="350"/>
      <c r="AB265" s="869"/>
      <c r="AC265" s="870"/>
      <c r="AD265" s="870"/>
      <c r="AE265" s="870"/>
      <c r="AF265" s="871"/>
      <c r="AG265" s="875"/>
      <c r="AH265" s="876"/>
      <c r="AI265" s="876"/>
      <c r="AJ265" s="350"/>
      <c r="AK265" s="350"/>
      <c r="AL265" s="350"/>
      <c r="AM265" s="350"/>
      <c r="AN265" s="350"/>
      <c r="AO265" s="350"/>
      <c r="AP265" s="350"/>
      <c r="AT265" s="350"/>
      <c r="AU265" s="125"/>
      <c r="AV265" s="869"/>
      <c r="AW265" s="870"/>
      <c r="AX265" s="870"/>
      <c r="AY265" s="870"/>
      <c r="AZ265" s="871"/>
      <c r="BA265" s="875"/>
      <c r="BB265" s="876"/>
      <c r="BC265" s="876"/>
      <c r="BD265" s="121"/>
      <c r="BE265" s="121"/>
      <c r="BF265" s="121"/>
      <c r="BG265" s="121"/>
      <c r="BH265" s="126"/>
      <c r="BI265" s="126"/>
      <c r="BJ265" s="126"/>
      <c r="BK265" s="375"/>
      <c r="BL265" s="350"/>
      <c r="BM265" s="869"/>
      <c r="BN265" s="870"/>
      <c r="BO265" s="870"/>
      <c r="BP265" s="870"/>
      <c r="BQ265" s="871"/>
      <c r="BR265" s="875"/>
      <c r="BS265" s="876"/>
      <c r="BT265" s="876"/>
      <c r="BW265" s="350"/>
      <c r="BX265" s="350"/>
      <c r="BY265" s="350"/>
      <c r="BZ265" s="350"/>
      <c r="CA265" s="350"/>
      <c r="CB265" s="350"/>
    </row>
    <row r="266" spans="7:80" ht="15.75" customHeight="1" thickBot="1" x14ac:dyDescent="0.2">
      <c r="G266" s="2"/>
      <c r="H266" s="125"/>
      <c r="I266" s="869"/>
      <c r="J266" s="870"/>
      <c r="K266" s="870"/>
      <c r="L266" s="870"/>
      <c r="M266" s="871"/>
      <c r="N266" s="875"/>
      <c r="O266" s="876"/>
      <c r="P266" s="876"/>
      <c r="Q266" s="121"/>
      <c r="R266" s="121"/>
      <c r="S266" s="121"/>
      <c r="T266" s="121"/>
      <c r="U266" s="126"/>
      <c r="V266" s="126"/>
      <c r="W266" s="126"/>
      <c r="X266" s="126"/>
      <c r="Y266" s="374"/>
      <c r="Z266" s="350"/>
      <c r="AA266" s="350"/>
      <c r="AB266" s="872"/>
      <c r="AC266" s="873"/>
      <c r="AD266" s="873"/>
      <c r="AE266" s="873"/>
      <c r="AF266" s="874"/>
      <c r="AG266" s="875"/>
      <c r="AH266" s="876"/>
      <c r="AI266" s="876"/>
      <c r="AJ266" s="350"/>
      <c r="AK266" s="350"/>
      <c r="AL266" s="350"/>
      <c r="AM266" s="350"/>
      <c r="AN266" s="350"/>
      <c r="AO266" s="350"/>
      <c r="AP266" s="350"/>
      <c r="AT266" s="350"/>
      <c r="AU266" s="125"/>
      <c r="AV266" s="869"/>
      <c r="AW266" s="870"/>
      <c r="AX266" s="870"/>
      <c r="AY266" s="870"/>
      <c r="AZ266" s="871"/>
      <c r="BA266" s="875"/>
      <c r="BB266" s="876"/>
      <c r="BC266" s="876"/>
      <c r="BD266" s="121"/>
      <c r="BE266" s="121"/>
      <c r="BF266" s="121"/>
      <c r="BG266" s="121"/>
      <c r="BH266" s="126"/>
      <c r="BI266" s="126"/>
      <c r="BJ266" s="126"/>
      <c r="BK266" s="375"/>
      <c r="BL266" s="350"/>
      <c r="BM266" s="872"/>
      <c r="BN266" s="873"/>
      <c r="BO266" s="873"/>
      <c r="BP266" s="873"/>
      <c r="BQ266" s="874"/>
      <c r="BR266" s="875"/>
      <c r="BS266" s="876"/>
      <c r="BT266" s="876"/>
      <c r="BW266" s="350"/>
      <c r="BX266" s="350"/>
      <c r="BY266" s="350"/>
      <c r="BZ266" s="350"/>
      <c r="CA266" s="350"/>
      <c r="CB266" s="350"/>
    </row>
    <row r="267" spans="7:80" ht="15.75" customHeight="1" thickBot="1" x14ac:dyDescent="0.2">
      <c r="G267" s="2"/>
      <c r="H267" s="125"/>
      <c r="I267" s="872"/>
      <c r="J267" s="873"/>
      <c r="K267" s="873"/>
      <c r="L267" s="873"/>
      <c r="M267" s="874"/>
      <c r="N267" s="875"/>
      <c r="O267" s="876"/>
      <c r="P267" s="876"/>
      <c r="Q267" s="121"/>
      <c r="R267" s="121"/>
      <c r="S267" s="121"/>
      <c r="T267" s="121"/>
      <c r="U267" s="126"/>
      <c r="V267" s="126"/>
      <c r="W267" s="126"/>
      <c r="X267" s="126"/>
      <c r="Y267" s="374"/>
      <c r="Z267" s="350"/>
      <c r="AA267" s="350"/>
      <c r="AB267" s="350"/>
      <c r="AC267" s="350"/>
      <c r="AD267" s="350"/>
      <c r="AE267" s="350"/>
      <c r="AF267" s="350"/>
      <c r="AG267" s="350"/>
      <c r="AH267" s="350"/>
      <c r="AI267" s="350"/>
      <c r="AJ267" s="350"/>
      <c r="AK267" s="350"/>
      <c r="AL267" s="350"/>
      <c r="AM267" s="350"/>
      <c r="AN267" s="350"/>
      <c r="AO267" s="350"/>
      <c r="AP267" s="350"/>
      <c r="AT267" s="350"/>
      <c r="AU267" s="125"/>
      <c r="AV267" s="872"/>
      <c r="AW267" s="873"/>
      <c r="AX267" s="873"/>
      <c r="AY267" s="873"/>
      <c r="AZ267" s="874"/>
      <c r="BA267" s="875"/>
      <c r="BB267" s="876"/>
      <c r="BC267" s="876"/>
      <c r="BD267" s="121"/>
      <c r="BE267" s="121"/>
      <c r="BF267" s="121"/>
      <c r="BG267" s="121"/>
      <c r="BH267" s="126"/>
      <c r="BI267" s="126"/>
      <c r="BJ267" s="126"/>
      <c r="BK267" s="375"/>
      <c r="BL267" s="350"/>
      <c r="BM267" s="350"/>
      <c r="BN267" s="350"/>
      <c r="BO267" s="350"/>
      <c r="BP267" s="350"/>
      <c r="BQ267" s="350"/>
      <c r="BR267" s="350"/>
      <c r="BS267" s="350"/>
      <c r="BT267" s="350"/>
      <c r="BU267" s="350"/>
      <c r="BV267" s="350"/>
      <c r="BW267" s="350"/>
      <c r="BX267" s="350"/>
      <c r="BY267" s="350"/>
      <c r="BZ267" s="350"/>
      <c r="CA267" s="350"/>
      <c r="CB267" s="350"/>
    </row>
    <row r="268" spans="7:80" ht="15.75" customHeight="1" x14ac:dyDescent="0.35">
      <c r="G268" s="2"/>
      <c r="H268" s="125"/>
      <c r="I268" s="125"/>
      <c r="J268" s="125"/>
      <c r="K268" s="121"/>
      <c r="L268" s="121"/>
      <c r="M268" s="121"/>
      <c r="N268" s="123"/>
      <c r="O268" s="123"/>
      <c r="P268" s="121"/>
      <c r="Q268" s="121"/>
      <c r="R268" s="121"/>
      <c r="S268" s="121"/>
      <c r="T268" s="121"/>
      <c r="U268" s="126"/>
      <c r="V268" s="126"/>
      <c r="W268" s="126"/>
      <c r="X268" s="126"/>
      <c r="Y268" s="374"/>
      <c r="Z268" s="350"/>
      <c r="AA268" s="350"/>
      <c r="AB268" s="350"/>
      <c r="AC268" s="350"/>
      <c r="AD268" s="350"/>
      <c r="AE268" s="350"/>
      <c r="AF268" s="350"/>
      <c r="AG268" s="350"/>
      <c r="AH268" s="350"/>
      <c r="AI268" s="350"/>
      <c r="AJ268" s="350"/>
      <c r="AK268" s="350"/>
      <c r="AL268" s="350"/>
      <c r="AM268" s="350"/>
      <c r="AN268" s="350"/>
      <c r="AO268" s="350"/>
      <c r="AP268" s="350"/>
      <c r="AT268" s="350"/>
      <c r="AU268" s="125"/>
      <c r="AV268" s="125"/>
      <c r="AW268" s="125"/>
      <c r="AX268" s="121"/>
      <c r="AY268" s="121"/>
      <c r="AZ268" s="121"/>
      <c r="BA268" s="123"/>
      <c r="BB268" s="123"/>
      <c r="BC268" s="121"/>
      <c r="BD268" s="121"/>
      <c r="BE268" s="121"/>
      <c r="BF268" s="121"/>
      <c r="BG268" s="121"/>
      <c r="BH268" s="126"/>
      <c r="BI268" s="126"/>
      <c r="BJ268" s="126"/>
      <c r="BK268" s="375"/>
      <c r="BL268" s="350"/>
      <c r="BM268" s="350"/>
      <c r="BN268" s="350"/>
      <c r="BO268" s="350"/>
      <c r="BP268" s="350"/>
      <c r="BQ268" s="350"/>
      <c r="BR268" s="350"/>
      <c r="BS268" s="350"/>
      <c r="BT268" s="350"/>
      <c r="BU268" s="350"/>
      <c r="BV268" s="350"/>
      <c r="BW268" s="350"/>
      <c r="BX268" s="350"/>
      <c r="BY268" s="350"/>
      <c r="BZ268" s="350"/>
      <c r="CA268" s="350"/>
      <c r="CB268" s="350"/>
    </row>
    <row r="269" spans="7:80" ht="15.75" customHeight="1" x14ac:dyDescent="0.35">
      <c r="G269" s="2"/>
      <c r="H269" s="125"/>
      <c r="I269" s="125"/>
      <c r="J269" s="125"/>
      <c r="K269" s="121"/>
      <c r="L269" s="121"/>
      <c r="M269" s="121"/>
      <c r="N269" s="123"/>
      <c r="O269" s="123"/>
      <c r="P269" s="121"/>
      <c r="Q269" s="121"/>
      <c r="R269" s="121"/>
      <c r="S269" s="121"/>
      <c r="T269" s="121"/>
      <c r="U269" s="126"/>
      <c r="V269" s="126"/>
      <c r="W269" s="126"/>
      <c r="X269" s="126"/>
      <c r="Y269" s="374"/>
      <c r="Z269" s="350"/>
      <c r="AA269" s="350"/>
      <c r="AB269" s="350"/>
      <c r="AC269" s="350"/>
      <c r="AD269" s="350"/>
      <c r="AE269" s="350"/>
      <c r="AF269" s="350"/>
      <c r="AG269" s="350"/>
      <c r="AH269" s="350"/>
      <c r="AI269" s="350"/>
      <c r="AJ269" s="350"/>
      <c r="AK269" s="350"/>
      <c r="AL269" s="350"/>
      <c r="AM269" s="350"/>
      <c r="AN269" s="350"/>
      <c r="AO269" s="350"/>
      <c r="AP269" s="350"/>
      <c r="AT269" s="350"/>
      <c r="AU269" s="125"/>
      <c r="AV269" s="125"/>
      <c r="AW269" s="125"/>
      <c r="AX269" s="121"/>
      <c r="AY269" s="121"/>
      <c r="AZ269" s="121"/>
      <c r="BA269" s="123"/>
      <c r="BB269" s="123"/>
      <c r="BC269" s="121"/>
      <c r="BD269" s="121"/>
      <c r="BE269" s="121"/>
      <c r="BF269" s="121"/>
      <c r="BG269" s="121"/>
      <c r="BH269" s="126"/>
      <c r="BI269" s="126"/>
      <c r="BJ269" s="126"/>
      <c r="BK269" s="375"/>
      <c r="BL269" s="350"/>
      <c r="BM269" s="350"/>
      <c r="BN269" s="350"/>
      <c r="BO269" s="350"/>
      <c r="BP269" s="350"/>
      <c r="BQ269" s="350"/>
      <c r="BR269" s="350"/>
      <c r="BS269" s="350"/>
      <c r="BT269" s="350"/>
      <c r="BU269" s="350"/>
      <c r="BV269" s="350"/>
      <c r="BW269" s="350"/>
      <c r="BX269" s="350"/>
      <c r="BY269" s="350"/>
      <c r="BZ269" s="125"/>
      <c r="CA269" s="125"/>
      <c r="CB269" s="350"/>
    </row>
    <row r="270" spans="7:80" ht="15.75" customHeight="1" x14ac:dyDescent="0.15">
      <c r="G270" s="2"/>
      <c r="H270" s="125"/>
      <c r="I270" s="125"/>
      <c r="J270" s="125"/>
      <c r="K270" s="125"/>
      <c r="L270" s="125"/>
      <c r="M270" s="125"/>
      <c r="N270" s="125"/>
      <c r="O270" s="125"/>
      <c r="P270" s="125"/>
      <c r="Q270" s="125"/>
      <c r="R270" s="125"/>
      <c r="S270" s="125"/>
      <c r="T270" s="125"/>
      <c r="U270" s="125"/>
      <c r="V270" s="125"/>
      <c r="W270" s="125"/>
      <c r="X270" s="125"/>
      <c r="Y270" s="374"/>
      <c r="Z270" s="125"/>
      <c r="AA270" s="125"/>
      <c r="AB270" s="125"/>
      <c r="AC270" s="125"/>
      <c r="AD270" s="125"/>
      <c r="AE270" s="125"/>
      <c r="AF270" s="125"/>
      <c r="AG270" s="125"/>
      <c r="AH270" s="125"/>
      <c r="AI270" s="125"/>
      <c r="AJ270" s="125"/>
      <c r="AK270" s="125"/>
      <c r="AL270" s="125"/>
      <c r="AM270" s="125"/>
      <c r="AN270" s="125"/>
      <c r="AO270" s="125"/>
      <c r="AP270" s="125"/>
      <c r="AQ270" s="125"/>
      <c r="AR270" s="125"/>
      <c r="AT270" s="350"/>
      <c r="AU270" s="125"/>
      <c r="AV270" s="125"/>
      <c r="AW270" s="125"/>
      <c r="AX270" s="125"/>
      <c r="AY270" s="125"/>
      <c r="AZ270" s="125"/>
      <c r="BA270" s="125"/>
      <c r="BB270" s="125"/>
      <c r="BC270" s="125"/>
      <c r="BD270" s="125"/>
      <c r="BE270" s="125"/>
      <c r="BF270" s="125"/>
      <c r="BG270" s="125"/>
      <c r="BH270" s="125"/>
      <c r="BI270" s="125"/>
      <c r="BJ270" s="125"/>
      <c r="BK270" s="374"/>
      <c r="BL270" s="125"/>
      <c r="BM270" s="125"/>
      <c r="BN270" s="125"/>
      <c r="BO270" s="125"/>
      <c r="BP270" s="125"/>
      <c r="BQ270" s="125"/>
      <c r="BR270" s="125"/>
      <c r="BS270" s="125"/>
      <c r="BT270" s="125"/>
      <c r="BU270" s="125"/>
      <c r="BV270" s="125"/>
      <c r="BW270" s="125"/>
      <c r="BX270" s="125"/>
      <c r="BY270" s="125"/>
      <c r="BZ270" s="125"/>
      <c r="CA270" s="125"/>
      <c r="CB270" s="125"/>
    </row>
    <row r="271" spans="7:80" ht="15.75" customHeight="1" x14ac:dyDescent="0.15">
      <c r="G271" s="2"/>
      <c r="H271" s="125"/>
      <c r="I271" s="125"/>
      <c r="J271" s="125"/>
      <c r="K271" s="125"/>
      <c r="L271" s="125"/>
      <c r="M271" s="125"/>
      <c r="N271" s="125"/>
      <c r="O271" s="125"/>
      <c r="P271" s="125"/>
      <c r="Q271" s="125"/>
      <c r="R271" s="125"/>
      <c r="S271" s="125"/>
      <c r="T271" s="125"/>
      <c r="U271" s="125"/>
      <c r="V271" s="125"/>
      <c r="W271" s="125"/>
      <c r="X271" s="125"/>
      <c r="Y271" s="374"/>
      <c r="Z271" s="125"/>
      <c r="AA271" s="125"/>
      <c r="AB271" s="125"/>
      <c r="AC271" s="125"/>
      <c r="AD271" s="125"/>
      <c r="AE271" s="125"/>
      <c r="AF271" s="125"/>
      <c r="AG271" s="125"/>
      <c r="AH271" s="125"/>
      <c r="AI271" s="125"/>
      <c r="AJ271" s="125"/>
      <c r="AK271" s="125"/>
      <c r="AL271" s="125"/>
      <c r="AM271" s="125"/>
      <c r="AN271" s="125"/>
      <c r="AO271" s="125"/>
      <c r="AP271" s="125"/>
      <c r="AQ271" s="125"/>
      <c r="AR271" s="125"/>
      <c r="AT271" s="350"/>
      <c r="AU271" s="125"/>
      <c r="AV271" s="125"/>
      <c r="AW271" s="125"/>
      <c r="AX271" s="125"/>
      <c r="AY271" s="125"/>
      <c r="AZ271" s="125"/>
      <c r="BA271" s="125"/>
      <c r="BB271" s="125"/>
      <c r="BC271" s="125"/>
      <c r="BD271" s="125"/>
      <c r="BE271" s="125"/>
      <c r="BF271" s="125"/>
      <c r="BG271" s="125"/>
      <c r="BH271" s="125"/>
      <c r="BI271" s="125"/>
      <c r="BJ271" s="125"/>
      <c r="BK271" s="374"/>
      <c r="BL271" s="125"/>
      <c r="BM271" s="125"/>
      <c r="BN271" s="125"/>
      <c r="BO271" s="125"/>
      <c r="BP271" s="125"/>
      <c r="BQ271" s="125"/>
      <c r="BR271" s="125"/>
      <c r="BS271" s="125"/>
      <c r="BT271" s="125"/>
      <c r="BU271" s="125"/>
      <c r="BV271" s="125"/>
      <c r="BW271" s="125"/>
      <c r="BX271" s="125"/>
      <c r="BY271" s="125"/>
      <c r="BZ271" s="125"/>
      <c r="CA271" s="125"/>
      <c r="CB271" s="125"/>
    </row>
    <row r="272" spans="7:80" ht="15.75" customHeight="1" x14ac:dyDescent="0.15">
      <c r="G272" s="2"/>
      <c r="H272" s="125"/>
      <c r="I272" s="125"/>
      <c r="J272" s="125"/>
      <c r="K272" s="125"/>
      <c r="L272" s="125"/>
      <c r="M272" s="125"/>
      <c r="N272" s="125"/>
      <c r="O272" s="125"/>
      <c r="P272" s="125"/>
      <c r="Q272" s="125"/>
      <c r="R272" s="125"/>
      <c r="S272" s="125"/>
      <c r="T272" s="125"/>
      <c r="U272" s="125"/>
      <c r="V272" s="125"/>
      <c r="W272" s="125"/>
      <c r="AC272" s="125"/>
      <c r="AD272" s="125"/>
      <c r="AE272" s="125"/>
      <c r="AF272" s="125"/>
      <c r="AG272" s="125"/>
      <c r="AH272" s="125"/>
      <c r="AI272" s="125"/>
      <c r="AJ272" s="125"/>
      <c r="AK272" s="125"/>
      <c r="AL272" s="125"/>
      <c r="AM272" s="125"/>
      <c r="AN272" s="125"/>
      <c r="AO272" s="125"/>
      <c r="AP272" s="125"/>
      <c r="AQ272" s="125"/>
      <c r="AR272" s="125"/>
      <c r="AT272" s="350"/>
      <c r="AU272" s="125"/>
      <c r="AV272" s="125"/>
      <c r="AW272" s="125"/>
      <c r="AX272" s="125"/>
      <c r="AY272" s="125"/>
      <c r="AZ272" s="125"/>
      <c r="BA272" s="125"/>
      <c r="BB272" s="125"/>
      <c r="BC272" s="125"/>
      <c r="BD272" s="125"/>
      <c r="BE272" s="125"/>
      <c r="BF272" s="125"/>
      <c r="BG272" s="125"/>
      <c r="BH272" s="125"/>
      <c r="BN272" s="125"/>
      <c r="BO272" s="125"/>
      <c r="BP272" s="125"/>
      <c r="BQ272" s="125"/>
      <c r="BR272" s="125"/>
      <c r="BS272" s="125"/>
      <c r="BT272" s="125"/>
      <c r="BU272" s="125"/>
      <c r="BV272" s="125"/>
      <c r="BW272" s="125"/>
      <c r="BX272" s="125"/>
      <c r="BY272" s="125"/>
      <c r="BZ272" s="125"/>
      <c r="CA272" s="125"/>
      <c r="CB272" s="125"/>
    </row>
    <row r="273" spans="7:81" ht="36.75" customHeight="1" x14ac:dyDescent="0.15">
      <c r="G273" s="2"/>
      <c r="H273" s="125"/>
      <c r="I273" s="125"/>
      <c r="J273" s="125"/>
      <c r="K273" s="125"/>
      <c r="L273" s="125"/>
      <c r="M273" s="125"/>
      <c r="N273" s="125"/>
      <c r="O273" s="125"/>
      <c r="P273" s="125"/>
      <c r="Q273" s="125"/>
      <c r="R273" s="125"/>
      <c r="S273" s="125"/>
      <c r="T273" s="125"/>
      <c r="U273" s="125"/>
      <c r="V273" s="125"/>
      <c r="W273" s="125"/>
      <c r="AC273" s="125"/>
      <c r="AD273" s="125"/>
      <c r="AE273" s="125"/>
      <c r="AF273" s="125"/>
      <c r="AG273" s="125"/>
      <c r="AH273" s="125"/>
      <c r="AI273" s="125"/>
      <c r="AJ273" s="125"/>
      <c r="AK273" s="125"/>
      <c r="AL273" s="125"/>
      <c r="AM273" s="125"/>
      <c r="AN273" s="125"/>
      <c r="AO273" s="125"/>
      <c r="AP273" s="125"/>
      <c r="AQ273" s="125"/>
      <c r="AR273" s="125"/>
      <c r="AU273" s="125"/>
      <c r="AV273" s="125"/>
      <c r="AW273" s="125"/>
      <c r="AX273" s="125"/>
      <c r="AY273" s="125"/>
      <c r="AZ273" s="125"/>
      <c r="BA273" s="125"/>
      <c r="BB273" s="125"/>
      <c r="BC273" s="125"/>
      <c r="BD273" s="125"/>
      <c r="BE273" s="125"/>
      <c r="BF273" s="125"/>
      <c r="BG273" s="125"/>
      <c r="BH273" s="125"/>
      <c r="BN273" s="125"/>
      <c r="BO273" s="125"/>
      <c r="BP273" s="125"/>
      <c r="BQ273" s="125"/>
      <c r="BR273" s="125"/>
      <c r="BS273" s="125"/>
      <c r="BT273" s="125"/>
      <c r="BU273" s="125"/>
      <c r="BV273" s="125"/>
      <c r="BW273" s="125"/>
      <c r="BX273" s="125"/>
      <c r="BY273" s="125"/>
      <c r="BZ273" s="125"/>
      <c r="CA273" s="125"/>
      <c r="CB273" s="125"/>
    </row>
    <row r="274" spans="7:81" ht="36.75" customHeight="1" x14ac:dyDescent="0.15">
      <c r="G274" s="2"/>
      <c r="H274" s="125"/>
      <c r="I274" s="125"/>
      <c r="J274" s="125"/>
      <c r="K274" s="125"/>
      <c r="L274" s="125"/>
      <c r="M274" s="125"/>
      <c r="N274" s="125"/>
      <c r="O274" s="125"/>
      <c r="P274" s="125"/>
      <c r="Q274" s="125"/>
      <c r="R274" s="125"/>
      <c r="S274" s="125"/>
      <c r="T274" s="125"/>
      <c r="U274" s="125"/>
      <c r="V274" s="125"/>
      <c r="W274" s="125"/>
      <c r="AC274" s="125"/>
      <c r="AD274" s="125"/>
      <c r="AE274" s="125"/>
      <c r="AF274" s="125"/>
      <c r="AG274" s="125"/>
      <c r="AH274" s="125"/>
      <c r="AI274" s="125"/>
      <c r="AJ274" s="125"/>
      <c r="AK274" s="125"/>
      <c r="AL274" s="125"/>
      <c r="AM274" s="125"/>
      <c r="AN274" s="125"/>
      <c r="AO274" s="125"/>
      <c r="AP274" s="125"/>
      <c r="AQ274" s="125"/>
      <c r="AR274" s="125"/>
      <c r="AT274" s="361"/>
      <c r="AU274" s="125"/>
      <c r="AV274" s="125"/>
      <c r="AW274" s="125"/>
      <c r="AX274" s="125"/>
      <c r="AY274" s="125"/>
      <c r="AZ274" s="125"/>
      <c r="BA274" s="125"/>
      <c r="BB274" s="125"/>
      <c r="BC274" s="125"/>
      <c r="BD274" s="125"/>
      <c r="BE274" s="125"/>
      <c r="BF274" s="125"/>
      <c r="BG274" s="125"/>
      <c r="BH274" s="125"/>
      <c r="BN274" s="125"/>
      <c r="BO274" s="125"/>
      <c r="BP274" s="125"/>
      <c r="BQ274" s="125"/>
      <c r="BR274" s="125"/>
      <c r="BS274" s="125"/>
      <c r="BT274" s="125"/>
      <c r="BU274" s="125"/>
      <c r="BV274" s="125"/>
      <c r="BW274" s="125"/>
      <c r="BX274" s="125"/>
      <c r="BY274" s="125"/>
      <c r="BZ274" s="125"/>
      <c r="CA274" s="125"/>
      <c r="CB274" s="125"/>
    </row>
    <row r="275" spans="7:81" ht="36.75" customHeight="1" x14ac:dyDescent="0.15">
      <c r="G275" s="2"/>
      <c r="H275" s="125"/>
      <c r="I275" s="125"/>
      <c r="J275" s="125"/>
      <c r="K275" s="125"/>
      <c r="L275" s="125"/>
      <c r="M275" s="125"/>
      <c r="N275" s="125"/>
      <c r="O275" s="125"/>
      <c r="P275" s="125"/>
      <c r="Q275" s="125"/>
      <c r="R275" s="125"/>
      <c r="S275" s="125"/>
      <c r="T275" s="125"/>
      <c r="U275" s="125"/>
      <c r="V275" s="125"/>
      <c r="W275" s="125"/>
      <c r="X275" s="864" t="s">
        <v>477</v>
      </c>
      <c r="Y275" s="865"/>
      <c r="Z275" s="865"/>
      <c r="AA275" s="865"/>
      <c r="AB275" s="865"/>
      <c r="AC275" s="125"/>
      <c r="AD275" s="125"/>
      <c r="AE275" s="125"/>
      <c r="AF275" s="125"/>
      <c r="AG275" s="125"/>
      <c r="AH275" s="125"/>
      <c r="AI275" s="125"/>
      <c r="AJ275" s="125"/>
      <c r="AK275" s="125"/>
      <c r="AL275" s="125"/>
      <c r="AM275" s="125"/>
      <c r="AN275" s="125"/>
      <c r="AO275" s="125"/>
      <c r="AP275" s="125"/>
      <c r="AQ275" s="125"/>
      <c r="AR275" s="125"/>
      <c r="AT275" s="361"/>
      <c r="AU275" s="125"/>
      <c r="AV275" s="125"/>
      <c r="AW275" s="125"/>
      <c r="AX275" s="125"/>
      <c r="AY275" s="125"/>
      <c r="AZ275" s="125"/>
      <c r="BA275" s="125"/>
      <c r="BB275" s="125"/>
      <c r="BC275" s="125"/>
      <c r="BD275" s="125"/>
      <c r="BE275" s="125"/>
      <c r="BF275" s="125"/>
      <c r="BG275" s="125"/>
      <c r="BH275" s="125"/>
      <c r="BI275" s="864" t="s">
        <v>477</v>
      </c>
      <c r="BJ275" s="865"/>
      <c r="BK275" s="865"/>
      <c r="BL275" s="865"/>
      <c r="BM275" s="865"/>
      <c r="BN275" s="125"/>
      <c r="BO275" s="125"/>
      <c r="BP275" s="125"/>
      <c r="BQ275" s="125"/>
      <c r="BR275" s="125"/>
      <c r="BS275" s="125"/>
      <c r="BT275" s="125"/>
      <c r="BU275" s="125"/>
      <c r="BV275" s="125"/>
      <c r="BW275" s="125"/>
      <c r="BX275" s="125"/>
      <c r="BY275" s="125"/>
      <c r="BZ275" s="125"/>
      <c r="CA275" s="125"/>
      <c r="CB275" s="125"/>
    </row>
    <row r="276" spans="7:81" s="61" customFormat="1" ht="36.75" customHeight="1" x14ac:dyDescent="0.15">
      <c r="G276" s="80"/>
      <c r="H276" s="125"/>
      <c r="I276" s="125"/>
      <c r="J276" s="125"/>
      <c r="K276" s="125"/>
      <c r="L276" s="125"/>
      <c r="M276" s="125"/>
      <c r="N276" s="125"/>
      <c r="O276" s="125"/>
      <c r="P276" s="125"/>
      <c r="Q276" s="125"/>
      <c r="R276" s="125"/>
      <c r="S276" s="125"/>
      <c r="T276" s="125"/>
      <c r="U276" s="125"/>
      <c r="V276" s="125"/>
      <c r="W276" s="125"/>
      <c r="X276" s="865"/>
      <c r="Y276" s="865"/>
      <c r="Z276" s="865"/>
      <c r="AA276" s="865"/>
      <c r="AB276" s="865"/>
      <c r="AC276" s="125"/>
      <c r="AD276" s="125"/>
      <c r="AE276" s="125"/>
      <c r="AF276" s="125"/>
      <c r="AG276" s="125"/>
      <c r="AH276" s="125"/>
      <c r="AI276" s="125"/>
      <c r="AJ276" s="125"/>
      <c r="AK276" s="125"/>
      <c r="AL276" s="125"/>
      <c r="AM276" s="125"/>
      <c r="AN276" s="125"/>
      <c r="AO276" s="125"/>
      <c r="AP276" s="125"/>
      <c r="AQ276" s="125"/>
      <c r="AR276" s="125"/>
      <c r="AS276" s="80"/>
      <c r="AT276" s="202"/>
      <c r="AU276" s="125"/>
      <c r="AV276" s="125"/>
      <c r="AW276" s="125"/>
      <c r="AX276" s="125"/>
      <c r="AY276" s="125"/>
      <c r="AZ276" s="125"/>
      <c r="BA276" s="125"/>
      <c r="BB276" s="125"/>
      <c r="BC276" s="125"/>
      <c r="BD276" s="125"/>
      <c r="BE276" s="125"/>
      <c r="BF276" s="125"/>
      <c r="BG276" s="125"/>
      <c r="BH276" s="125"/>
      <c r="BI276" s="865"/>
      <c r="BJ276" s="865"/>
      <c r="BK276" s="865"/>
      <c r="BL276" s="865"/>
      <c r="BM276" s="865"/>
      <c r="BN276" s="125"/>
      <c r="BO276" s="125"/>
      <c r="BP276" s="125"/>
      <c r="BQ276" s="125"/>
      <c r="BR276" s="125"/>
      <c r="BS276" s="125"/>
      <c r="BT276" s="125"/>
      <c r="BU276" s="125"/>
      <c r="BV276" s="125"/>
      <c r="BW276" s="125"/>
      <c r="BX276" s="125"/>
      <c r="BY276" s="125"/>
      <c r="BZ276" s="125"/>
      <c r="CA276" s="125"/>
      <c r="CB276" s="125"/>
      <c r="CC276" s="80"/>
    </row>
    <row r="277" spans="7:81" s="61" customFormat="1" ht="36.75" customHeight="1" thickBot="1" x14ac:dyDescent="0.2">
      <c r="G277" s="80"/>
      <c r="H277" s="125"/>
      <c r="I277" s="125"/>
      <c r="J277" s="125"/>
      <c r="K277" s="125"/>
      <c r="L277" s="125"/>
      <c r="M277" s="125"/>
      <c r="N277" s="125"/>
      <c r="O277" s="125"/>
      <c r="P277" s="125"/>
      <c r="Q277" s="125"/>
      <c r="R277" s="125"/>
      <c r="S277" s="125"/>
      <c r="T277" s="125"/>
      <c r="U277" s="125"/>
      <c r="V277" s="125"/>
      <c r="W277" s="125"/>
      <c r="X277" s="865"/>
      <c r="Y277" s="865"/>
      <c r="Z277" s="865"/>
      <c r="AA277" s="865"/>
      <c r="AB277" s="865"/>
      <c r="AC277" s="125"/>
      <c r="AD277" s="125"/>
      <c r="AE277" s="125"/>
      <c r="AF277" s="125"/>
      <c r="AG277" s="125"/>
      <c r="AH277" s="125"/>
      <c r="AI277" s="125"/>
      <c r="AJ277" s="125"/>
      <c r="AK277" s="125"/>
      <c r="AL277" s="125"/>
      <c r="AM277" s="125"/>
      <c r="AN277" s="125"/>
      <c r="AO277" s="125"/>
      <c r="AP277" s="125"/>
      <c r="AQ277" s="125"/>
      <c r="AR277" s="125"/>
      <c r="AS277" s="80"/>
      <c r="AT277" s="202"/>
      <c r="AU277" s="125"/>
      <c r="AV277" s="125"/>
      <c r="AW277" s="125"/>
      <c r="AX277" s="125"/>
      <c r="AY277" s="125"/>
      <c r="AZ277" s="125"/>
      <c r="BA277" s="125"/>
      <c r="BB277" s="125"/>
      <c r="BC277" s="125"/>
      <c r="BD277" s="125"/>
      <c r="BE277" s="125"/>
      <c r="BF277" s="125"/>
      <c r="BG277" s="125"/>
      <c r="BH277" s="125"/>
      <c r="BI277" s="865"/>
      <c r="BJ277" s="865"/>
      <c r="BK277" s="865"/>
      <c r="BL277" s="865"/>
      <c r="BM277" s="865"/>
      <c r="BN277" s="125"/>
      <c r="BO277" s="125"/>
      <c r="BP277" s="125"/>
      <c r="BQ277" s="125"/>
      <c r="BR277" s="125"/>
      <c r="BS277" s="125"/>
      <c r="BT277" s="125"/>
      <c r="BU277" s="125"/>
      <c r="BV277" s="125"/>
      <c r="BW277" s="125"/>
      <c r="BX277" s="125"/>
      <c r="BY277" s="125"/>
      <c r="BZ277" s="125"/>
      <c r="CA277" s="125"/>
      <c r="CB277" s="125"/>
      <c r="CC277" s="80"/>
    </row>
    <row r="278" spans="7:81" s="61" customFormat="1" ht="36.75" customHeight="1" x14ac:dyDescent="0.15">
      <c r="G278" s="80"/>
      <c r="H278" s="350"/>
      <c r="I278" s="350"/>
      <c r="J278" s="350"/>
      <c r="K278" s="350"/>
      <c r="L278" s="350"/>
      <c r="M278" s="350"/>
      <c r="N278" s="350"/>
      <c r="O278" s="350"/>
      <c r="P278" s="350"/>
      <c r="Q278" s="350"/>
      <c r="R278" s="350"/>
      <c r="S278" s="350"/>
      <c r="T278" s="350"/>
      <c r="U278" s="350"/>
      <c r="V278" s="118"/>
      <c r="W278" s="118"/>
      <c r="X278" s="1"/>
      <c r="Y278" s="861" t="str">
        <f>計算_集計!EZ15</f>
        <v>＊</v>
      </c>
      <c r="Z278" s="125"/>
      <c r="AA278" s="125"/>
      <c r="AB278" s="125"/>
      <c r="AC278" s="125"/>
      <c r="AD278" s="125"/>
      <c r="AE278" s="125"/>
      <c r="AF278" s="125"/>
      <c r="AG278" s="125"/>
      <c r="AH278" s="125"/>
      <c r="AI278" s="125"/>
      <c r="AJ278" s="125"/>
      <c r="AK278" s="125"/>
      <c r="AL278" s="125"/>
      <c r="AM278" s="125"/>
      <c r="AN278" s="125"/>
      <c r="AO278" s="125"/>
      <c r="AP278" s="125"/>
      <c r="AQ278" s="125"/>
      <c r="AR278" s="125"/>
      <c r="AS278" s="80"/>
      <c r="AT278" s="202"/>
      <c r="AU278" s="350"/>
      <c r="AV278" s="350"/>
      <c r="AW278" s="350"/>
      <c r="AX278" s="350"/>
      <c r="AY278" s="350"/>
      <c r="AZ278" s="350"/>
      <c r="BA278" s="350"/>
      <c r="BB278" s="350"/>
      <c r="BC278" s="350"/>
      <c r="BD278" s="350"/>
      <c r="BE278" s="350"/>
      <c r="BF278" s="350"/>
      <c r="BG278" s="350"/>
      <c r="BH278" s="350"/>
      <c r="BI278" s="125"/>
      <c r="BJ278" s="125"/>
      <c r="BK278" s="861" t="str">
        <f>計算_集計!FZ15</f>
        <v/>
      </c>
      <c r="BL278" s="125"/>
      <c r="BM278" s="125"/>
      <c r="BN278" s="125"/>
      <c r="BO278" s="125"/>
      <c r="BP278" s="125"/>
      <c r="BQ278" s="125"/>
      <c r="BR278" s="125"/>
      <c r="BS278" s="125"/>
      <c r="BT278" s="125"/>
      <c r="BU278" s="125"/>
      <c r="BV278" s="125"/>
      <c r="BW278" s="125"/>
      <c r="BX278" s="125"/>
      <c r="BY278" s="125"/>
      <c r="BZ278" s="125"/>
      <c r="CA278" s="125"/>
      <c r="CB278" s="75"/>
      <c r="CC278" s="80"/>
    </row>
    <row r="279" spans="7:81" s="61" customFormat="1" ht="36.75" customHeight="1" thickBot="1" x14ac:dyDescent="0.2">
      <c r="G279" s="80"/>
      <c r="H279" s="350"/>
      <c r="I279" s="350"/>
      <c r="J279" s="350"/>
      <c r="K279" s="350"/>
      <c r="L279" s="350"/>
      <c r="M279" s="350"/>
      <c r="N279" s="350"/>
      <c r="O279" s="350"/>
      <c r="P279" s="350"/>
      <c r="Q279" s="350"/>
      <c r="R279" s="350"/>
      <c r="S279" s="350"/>
      <c r="T279" s="350"/>
      <c r="U279" s="350"/>
      <c r="V279" s="118"/>
      <c r="W279" s="118"/>
      <c r="X279" s="1"/>
      <c r="Y279" s="862"/>
      <c r="Z279" s="125"/>
      <c r="AA279" s="125"/>
      <c r="AB279" s="125"/>
      <c r="AC279" s="350"/>
      <c r="AD279" s="350"/>
      <c r="AE279" s="350"/>
      <c r="AF279" s="350"/>
      <c r="AG279" s="350"/>
      <c r="AH279" s="350"/>
      <c r="AI279" s="350"/>
      <c r="AJ279" s="350"/>
      <c r="AK279" s="350"/>
      <c r="AL279" s="75"/>
      <c r="AM279" s="75"/>
      <c r="AN279" s="75"/>
      <c r="AO279" s="75"/>
      <c r="AP279" s="75"/>
      <c r="AQ279" s="125"/>
      <c r="AR279" s="125"/>
      <c r="AS279" s="80"/>
      <c r="AT279" s="202"/>
      <c r="AU279" s="350"/>
      <c r="AV279" s="350"/>
      <c r="AW279" s="350"/>
      <c r="AX279" s="350"/>
      <c r="AY279" s="350"/>
      <c r="AZ279" s="350"/>
      <c r="BA279" s="350"/>
      <c r="BB279" s="350"/>
      <c r="BC279" s="350"/>
      <c r="BD279" s="350"/>
      <c r="BE279" s="350"/>
      <c r="BF279" s="350"/>
      <c r="BG279" s="350"/>
      <c r="BH279" s="350"/>
      <c r="BI279" s="125"/>
      <c r="BJ279" s="125"/>
      <c r="BK279" s="862"/>
      <c r="BL279" s="125"/>
      <c r="BM279" s="125"/>
      <c r="BN279" s="125"/>
      <c r="BO279" s="125"/>
      <c r="BP279" s="125"/>
      <c r="BQ279" s="125"/>
      <c r="BR279" s="125"/>
      <c r="BS279" s="125"/>
      <c r="BT279" s="125"/>
      <c r="BU279" s="125"/>
      <c r="BV279" s="125"/>
      <c r="BW279" s="125"/>
      <c r="BX279" s="125"/>
      <c r="BY279" s="125"/>
      <c r="BZ279" s="125"/>
      <c r="CA279" s="125"/>
      <c r="CB279" s="75"/>
      <c r="CC279" s="80"/>
    </row>
    <row r="280" spans="7:81" s="61" customFormat="1" ht="36.75" customHeight="1" x14ac:dyDescent="0.15">
      <c r="G280" s="80"/>
      <c r="H280" s="350"/>
      <c r="I280" s="350"/>
      <c r="J280" s="350"/>
      <c r="K280" s="350"/>
      <c r="L280" s="350"/>
      <c r="M280" s="350"/>
      <c r="N280" s="350"/>
      <c r="O280" s="350"/>
      <c r="P280" s="350"/>
      <c r="Q280" s="350"/>
      <c r="R280" s="350"/>
      <c r="S280" s="350"/>
      <c r="T280" s="350"/>
      <c r="U280" s="350"/>
      <c r="V280" s="118"/>
      <c r="W280" s="118"/>
      <c r="Y280" s="374"/>
      <c r="Z280" s="125"/>
      <c r="AA280" s="125"/>
      <c r="AB280" s="125"/>
      <c r="AC280" s="350"/>
      <c r="AD280" s="350"/>
      <c r="AE280" s="350"/>
      <c r="AF280" s="350"/>
      <c r="AG280" s="350"/>
      <c r="AH280" s="350"/>
      <c r="AI280" s="350"/>
      <c r="AJ280" s="350"/>
      <c r="AK280" s="350"/>
      <c r="AL280" s="75"/>
      <c r="AM280" s="75"/>
      <c r="AN280" s="75"/>
      <c r="AO280" s="75"/>
      <c r="AP280" s="75"/>
      <c r="AQ280" s="125"/>
      <c r="AR280" s="125"/>
      <c r="AS280" s="80"/>
      <c r="AT280" s="202"/>
      <c r="AU280" s="350"/>
      <c r="AV280" s="350"/>
      <c r="AW280" s="350"/>
      <c r="AX280" s="350"/>
      <c r="AY280" s="350"/>
      <c r="AZ280" s="350"/>
      <c r="BA280" s="350"/>
      <c r="BB280" s="350"/>
      <c r="BC280" s="350"/>
      <c r="BD280" s="350"/>
      <c r="BE280" s="350"/>
      <c r="BF280" s="350"/>
      <c r="BG280" s="350"/>
      <c r="BH280" s="350"/>
      <c r="BI280" s="125"/>
      <c r="BJ280" s="125"/>
      <c r="BK280" s="374"/>
      <c r="BL280" s="125"/>
      <c r="BM280" s="125"/>
      <c r="BN280" s="350"/>
      <c r="BO280" s="350"/>
      <c r="BP280" s="350"/>
      <c r="BQ280" s="350"/>
      <c r="BR280" s="350"/>
      <c r="BS280" s="350"/>
      <c r="BT280" s="350"/>
      <c r="BU280" s="350"/>
      <c r="BV280" s="350"/>
      <c r="BW280" s="350"/>
      <c r="BX280" s="350"/>
      <c r="BY280" s="75"/>
      <c r="BZ280" s="125"/>
      <c r="CA280" s="125"/>
      <c r="CB280" s="350"/>
      <c r="CC280" s="80"/>
    </row>
    <row r="281" spans="7:81" s="61" customFormat="1" ht="36.75" customHeight="1" x14ac:dyDescent="0.15">
      <c r="G281" s="80"/>
      <c r="H281" s="350"/>
      <c r="I281" s="350"/>
      <c r="J281" s="350"/>
      <c r="K281" s="350"/>
      <c r="L281" s="350"/>
      <c r="M281" s="350"/>
      <c r="N281" s="350"/>
      <c r="O281" s="350"/>
      <c r="P281" s="350"/>
      <c r="Q281" s="350"/>
      <c r="R281" s="350"/>
      <c r="S281" s="350"/>
      <c r="T281" s="350"/>
      <c r="U281" s="350"/>
      <c r="V281" s="118"/>
      <c r="W281" s="118"/>
      <c r="Y281" s="374"/>
      <c r="Z281" s="125"/>
      <c r="AA281" s="125"/>
      <c r="AB281" s="125"/>
      <c r="AC281" s="350"/>
      <c r="AD281" s="350"/>
      <c r="AE281" s="350"/>
      <c r="AF281" s="350"/>
      <c r="AG281" s="350"/>
      <c r="AH281" s="350"/>
      <c r="AI281" s="350"/>
      <c r="AJ281" s="350"/>
      <c r="AK281" s="350"/>
      <c r="AL281" s="350"/>
      <c r="AM281" s="350"/>
      <c r="AN281" s="350"/>
      <c r="AO281" s="350"/>
      <c r="AP281" s="350"/>
      <c r="AQ281" s="125"/>
      <c r="AR281" s="125"/>
      <c r="AS281" s="80"/>
      <c r="AT281" s="202"/>
      <c r="AU281" s="350"/>
      <c r="AV281" s="350"/>
      <c r="AW281" s="350"/>
      <c r="AX281" s="350"/>
      <c r="AY281" s="350"/>
      <c r="AZ281" s="350"/>
      <c r="BA281" s="350"/>
      <c r="BB281" s="350"/>
      <c r="BC281" s="350"/>
      <c r="BD281" s="350"/>
      <c r="BE281" s="350"/>
      <c r="BF281" s="350"/>
      <c r="BG281" s="350"/>
      <c r="BH281" s="350"/>
      <c r="BI281" s="125"/>
      <c r="BJ281" s="125"/>
      <c r="BK281" s="374"/>
      <c r="BL281" s="125"/>
      <c r="BM281" s="125"/>
      <c r="BN281" s="350"/>
      <c r="BO281" s="350"/>
      <c r="BP281" s="350"/>
      <c r="BQ281" s="350"/>
      <c r="BR281" s="350"/>
      <c r="BS281" s="350"/>
      <c r="BT281" s="350"/>
      <c r="BU281" s="350"/>
      <c r="BV281" s="350"/>
      <c r="BW281" s="350"/>
      <c r="BX281" s="350"/>
      <c r="BY281" s="75"/>
      <c r="BZ281" s="125"/>
      <c r="CA281" s="125"/>
      <c r="CB281" s="350"/>
      <c r="CC281" s="80"/>
    </row>
    <row r="282" spans="7:81" s="61" customFormat="1" ht="36.75" customHeight="1" thickBot="1" x14ac:dyDescent="0.2">
      <c r="G282" s="80"/>
      <c r="H282" s="350"/>
      <c r="I282" s="350"/>
      <c r="J282" s="350"/>
      <c r="K282" s="350"/>
      <c r="L282" s="350"/>
      <c r="M282" s="350"/>
      <c r="N282" s="350"/>
      <c r="O282" s="350"/>
      <c r="P282" s="350"/>
      <c r="Q282" s="350"/>
      <c r="R282" s="350"/>
      <c r="S282" s="350"/>
      <c r="T282" s="350"/>
      <c r="U282" s="350"/>
      <c r="V282" s="118"/>
      <c r="W282" s="118"/>
      <c r="Y282" s="374"/>
      <c r="Z282" s="125"/>
      <c r="AA282" s="125"/>
      <c r="AB282" s="125"/>
      <c r="AC282" s="350"/>
      <c r="AD282" s="350"/>
      <c r="AE282" s="350"/>
      <c r="AF282" s="350"/>
      <c r="AG282" s="350"/>
      <c r="AH282" s="350"/>
      <c r="AI282" s="350"/>
      <c r="AJ282" s="350"/>
      <c r="AK282" s="350"/>
      <c r="AL282" s="350"/>
      <c r="AM282" s="350"/>
      <c r="AN282" s="350"/>
      <c r="AO282" s="350"/>
      <c r="AP282" s="350"/>
      <c r="AQ282" s="125"/>
      <c r="AR282" s="125"/>
      <c r="AS282" s="80"/>
      <c r="AT282" s="202"/>
      <c r="AU282" s="350"/>
      <c r="AV282" s="350"/>
      <c r="AW282" s="350"/>
      <c r="AX282" s="350"/>
      <c r="AY282" s="350"/>
      <c r="AZ282" s="350"/>
      <c r="BA282" s="350"/>
      <c r="BB282" s="350"/>
      <c r="BC282" s="350"/>
      <c r="BD282" s="350"/>
      <c r="BE282" s="350"/>
      <c r="BF282" s="350"/>
      <c r="BG282" s="350"/>
      <c r="BH282" s="350"/>
      <c r="BI282" s="125"/>
      <c r="BJ282" s="125"/>
      <c r="BK282" s="374"/>
      <c r="BL282" s="125"/>
      <c r="BM282" s="125"/>
      <c r="BN282" s="350"/>
      <c r="BO282" s="350"/>
      <c r="BP282" s="350"/>
      <c r="BQ282" s="350"/>
      <c r="BR282" s="350"/>
      <c r="BS282" s="350"/>
      <c r="BT282" s="350"/>
      <c r="BU282" s="350"/>
      <c r="BV282" s="350"/>
      <c r="BW282" s="350"/>
      <c r="BX282" s="350"/>
      <c r="BY282" s="350"/>
      <c r="BZ282" s="125"/>
      <c r="CA282" s="125"/>
      <c r="CB282" s="350"/>
      <c r="CC282" s="80"/>
    </row>
    <row r="283" spans="7:81" s="61" customFormat="1" ht="36.75" customHeight="1" x14ac:dyDescent="0.15">
      <c r="G283" s="80"/>
      <c r="H283" s="350"/>
      <c r="I283" s="350"/>
      <c r="J283" s="350"/>
      <c r="K283" s="350"/>
      <c r="L283" s="350"/>
      <c r="M283" s="350"/>
      <c r="N283" s="350"/>
      <c r="O283" s="350"/>
      <c r="P283" s="350"/>
      <c r="Q283" s="350"/>
      <c r="R283" s="350"/>
      <c r="S283" s="350"/>
      <c r="T283" s="350"/>
      <c r="U283" s="350"/>
      <c r="V283" s="118"/>
      <c r="W283" s="118"/>
      <c r="Y283" s="861" t="str">
        <f>計算_集計!FB15</f>
        <v/>
      </c>
      <c r="Z283" s="350"/>
      <c r="AA283" s="350"/>
      <c r="AB283" s="350"/>
      <c r="AC283" s="350"/>
      <c r="AD283" s="350"/>
      <c r="AE283" s="350"/>
      <c r="AF283" s="350"/>
      <c r="AG283" s="350"/>
      <c r="AH283" s="350"/>
      <c r="AI283" s="350"/>
      <c r="AJ283" s="350"/>
      <c r="AK283" s="350"/>
      <c r="AL283" s="350"/>
      <c r="AM283" s="350"/>
      <c r="AN283" s="350"/>
      <c r="AO283" s="350"/>
      <c r="AP283" s="350"/>
      <c r="AQ283" s="125"/>
      <c r="AR283" s="125"/>
      <c r="AS283" s="80"/>
      <c r="AT283" s="202"/>
      <c r="AU283" s="350"/>
      <c r="AV283" s="350"/>
      <c r="AW283" s="350"/>
      <c r="AX283" s="350"/>
      <c r="AY283" s="350"/>
      <c r="AZ283" s="350"/>
      <c r="BA283" s="350"/>
      <c r="BB283" s="350"/>
      <c r="BC283" s="350"/>
      <c r="BD283" s="350"/>
      <c r="BE283" s="350"/>
      <c r="BF283" s="350"/>
      <c r="BG283" s="350"/>
      <c r="BH283" s="350"/>
      <c r="BI283" s="125"/>
      <c r="BJ283" s="125"/>
      <c r="BK283" s="861" t="str">
        <f>計算_集計!GB15</f>
        <v/>
      </c>
      <c r="BL283" s="125"/>
      <c r="BM283" s="125"/>
      <c r="BN283" s="350"/>
      <c r="BO283" s="350"/>
      <c r="BP283" s="350"/>
      <c r="BQ283" s="350"/>
      <c r="BR283" s="350"/>
      <c r="BS283" s="350"/>
      <c r="BT283" s="350"/>
      <c r="BU283" s="350"/>
      <c r="BV283" s="350"/>
      <c r="BW283" s="350"/>
      <c r="BX283" s="350"/>
      <c r="BY283" s="350"/>
      <c r="BZ283" s="125"/>
      <c r="CA283" s="125"/>
      <c r="CB283" s="350"/>
      <c r="CC283" s="80"/>
    </row>
    <row r="284" spans="7:81" s="61" customFormat="1" ht="36.75" customHeight="1" thickBot="1" x14ac:dyDescent="0.2">
      <c r="G284" s="80"/>
      <c r="H284" s="350"/>
      <c r="I284" s="350"/>
      <c r="J284" s="350"/>
      <c r="K284" s="350"/>
      <c r="L284" s="350"/>
      <c r="M284" s="350"/>
      <c r="N284" s="350"/>
      <c r="O284" s="350"/>
      <c r="P284" s="350"/>
      <c r="Q284" s="350"/>
      <c r="R284" s="350"/>
      <c r="S284" s="350"/>
      <c r="T284" s="350"/>
      <c r="U284" s="350"/>
      <c r="V284" s="118"/>
      <c r="W284" s="118"/>
      <c r="Y284" s="862"/>
      <c r="Z284" s="350"/>
      <c r="AA284" s="350"/>
      <c r="AB284" s="350"/>
      <c r="AC284" s="350"/>
      <c r="AD284" s="350"/>
      <c r="AE284" s="350"/>
      <c r="AF284" s="350"/>
      <c r="AG284" s="350"/>
      <c r="AH284" s="350"/>
      <c r="AI284" s="350"/>
      <c r="AJ284" s="350"/>
      <c r="AK284" s="350"/>
      <c r="AL284" s="350"/>
      <c r="AM284" s="350"/>
      <c r="AN284" s="350"/>
      <c r="AO284" s="350"/>
      <c r="AP284" s="350"/>
      <c r="AQ284" s="125"/>
      <c r="AR284" s="125"/>
      <c r="AS284" s="80"/>
      <c r="AT284" s="202"/>
      <c r="AU284" s="350"/>
      <c r="AV284" s="350"/>
      <c r="AW284" s="350"/>
      <c r="AX284" s="350"/>
      <c r="AY284" s="350"/>
      <c r="AZ284" s="350"/>
      <c r="BA284" s="350"/>
      <c r="BB284" s="350"/>
      <c r="BC284" s="350"/>
      <c r="BD284" s="350"/>
      <c r="BE284" s="350"/>
      <c r="BF284" s="350"/>
      <c r="BG284" s="350"/>
      <c r="BH284" s="350"/>
      <c r="BI284" s="125"/>
      <c r="BJ284" s="125"/>
      <c r="BK284" s="862"/>
      <c r="BL284" s="118"/>
      <c r="BM284" s="350"/>
      <c r="BN284" s="350"/>
      <c r="BO284" s="350"/>
      <c r="BP284" s="350"/>
      <c r="BQ284" s="350"/>
      <c r="BR284" s="350"/>
      <c r="BS284" s="350"/>
      <c r="BT284" s="350"/>
      <c r="BU284" s="350"/>
      <c r="BV284" s="350"/>
      <c r="BW284" s="350"/>
      <c r="BX284" s="350"/>
      <c r="BY284" s="350"/>
      <c r="BZ284" s="125"/>
      <c r="CA284" s="125"/>
      <c r="CB284" s="350"/>
      <c r="CC284" s="80"/>
    </row>
    <row r="285" spans="7:81" s="61" customFormat="1" ht="36.75" customHeight="1" x14ac:dyDescent="0.15">
      <c r="G285" s="80"/>
      <c r="H285" s="350"/>
      <c r="I285" s="350"/>
      <c r="J285" s="350"/>
      <c r="K285" s="350"/>
      <c r="L285" s="350"/>
      <c r="M285" s="350"/>
      <c r="N285" s="350"/>
      <c r="O285" s="350"/>
      <c r="P285" s="350"/>
      <c r="Q285" s="350"/>
      <c r="R285" s="350"/>
      <c r="S285" s="350"/>
      <c r="T285" s="350"/>
      <c r="U285" s="350"/>
      <c r="V285" s="118"/>
      <c r="W285" s="118"/>
      <c r="Y285" s="374"/>
      <c r="Z285" s="350"/>
      <c r="AA285" s="350"/>
      <c r="AB285" s="350"/>
      <c r="AC285" s="350"/>
      <c r="AD285" s="350"/>
      <c r="AE285" s="350"/>
      <c r="AF285" s="350"/>
      <c r="AG285" s="350"/>
      <c r="AH285" s="350"/>
      <c r="AI285" s="350"/>
      <c r="AJ285" s="350"/>
      <c r="AK285" s="350"/>
      <c r="AL285" s="350"/>
      <c r="AM285" s="350"/>
      <c r="AN285" s="350"/>
      <c r="AO285" s="350"/>
      <c r="AP285" s="350"/>
      <c r="AQ285" s="125"/>
      <c r="AR285" s="125"/>
      <c r="AS285" s="80"/>
      <c r="AT285" s="202"/>
      <c r="AU285" s="350"/>
      <c r="AV285" s="350"/>
      <c r="AW285" s="350"/>
      <c r="AX285" s="350"/>
      <c r="AY285" s="350"/>
      <c r="AZ285" s="350"/>
      <c r="BA285" s="350"/>
      <c r="BB285" s="350"/>
      <c r="BC285" s="350"/>
      <c r="BD285" s="350"/>
      <c r="BE285" s="350"/>
      <c r="BF285" s="350"/>
      <c r="BG285" s="350"/>
      <c r="BH285" s="350"/>
      <c r="BI285" s="125"/>
      <c r="BJ285" s="125"/>
      <c r="BK285" s="374"/>
      <c r="BL285" s="118"/>
      <c r="BM285" s="350"/>
      <c r="BN285" s="350"/>
      <c r="BO285" s="350"/>
      <c r="BP285" s="350"/>
      <c r="BQ285" s="350"/>
      <c r="BR285" s="350"/>
      <c r="BS285" s="350"/>
      <c r="BT285" s="350"/>
      <c r="BU285" s="350"/>
      <c r="BV285" s="350"/>
      <c r="BW285" s="350"/>
      <c r="BX285" s="350"/>
      <c r="BY285" s="350"/>
      <c r="BZ285" s="125"/>
      <c r="CA285" s="125"/>
      <c r="CB285" s="350"/>
      <c r="CC285" s="80"/>
    </row>
    <row r="286" spans="7:81" s="61" customFormat="1" ht="36.75" customHeight="1" x14ac:dyDescent="0.15">
      <c r="G286" s="80"/>
      <c r="H286" s="350"/>
      <c r="I286" s="350"/>
      <c r="J286" s="350"/>
      <c r="K286" s="350"/>
      <c r="L286" s="350"/>
      <c r="M286" s="350"/>
      <c r="N286" s="350"/>
      <c r="O286" s="350"/>
      <c r="P286" s="350"/>
      <c r="Q286" s="350"/>
      <c r="R286" s="350"/>
      <c r="S286" s="350"/>
      <c r="T286" s="350"/>
      <c r="U286" s="350"/>
      <c r="V286" s="118"/>
      <c r="W286" s="118"/>
      <c r="Y286" s="375"/>
      <c r="Z286" s="350"/>
      <c r="AA286" s="350"/>
      <c r="AB286" s="350"/>
      <c r="AC286" s="350"/>
      <c r="AD286" s="350"/>
      <c r="AE286" s="350"/>
      <c r="AF286" s="350"/>
      <c r="AG286" s="350"/>
      <c r="AH286" s="350"/>
      <c r="AI286" s="350"/>
      <c r="AJ286" s="350"/>
      <c r="AK286" s="350"/>
      <c r="AL286" s="350"/>
      <c r="AM286" s="350"/>
      <c r="AN286" s="350"/>
      <c r="AO286" s="350"/>
      <c r="AP286" s="350"/>
      <c r="AQ286" s="125"/>
      <c r="AR286" s="125"/>
      <c r="AS286" s="80"/>
      <c r="AT286" s="202"/>
      <c r="AU286" s="350"/>
      <c r="AV286" s="350"/>
      <c r="AW286" s="350"/>
      <c r="AX286" s="350"/>
      <c r="AY286" s="350"/>
      <c r="AZ286" s="350"/>
      <c r="BA286" s="350"/>
      <c r="BB286" s="350"/>
      <c r="BC286" s="350"/>
      <c r="BD286" s="350"/>
      <c r="BE286" s="350"/>
      <c r="BF286" s="350"/>
      <c r="BG286" s="350"/>
      <c r="BH286" s="350"/>
      <c r="BI286" s="125"/>
      <c r="BJ286" s="125"/>
      <c r="BK286" s="375"/>
      <c r="BL286" s="118"/>
      <c r="BM286" s="350"/>
      <c r="BN286" s="350"/>
      <c r="BO286" s="350"/>
      <c r="BP286" s="350"/>
      <c r="BQ286" s="350"/>
      <c r="BR286" s="350"/>
      <c r="BS286" s="350"/>
      <c r="BT286" s="350"/>
      <c r="BU286" s="350"/>
      <c r="BV286" s="350"/>
      <c r="BW286" s="350"/>
      <c r="BX286" s="350"/>
      <c r="BY286" s="350"/>
      <c r="BZ286" s="125"/>
      <c r="CA286" s="125"/>
      <c r="CB286" s="350"/>
      <c r="CC286" s="80"/>
    </row>
    <row r="287" spans="7:81" s="61" customFormat="1" ht="36.75" customHeight="1" thickBot="1" x14ac:dyDescent="0.2">
      <c r="G287" s="80"/>
      <c r="H287" s="350"/>
      <c r="I287" s="350"/>
      <c r="J287" s="350"/>
      <c r="K287" s="350"/>
      <c r="L287" s="350"/>
      <c r="M287" s="350"/>
      <c r="N287" s="350"/>
      <c r="O287" s="350"/>
      <c r="P287" s="350"/>
      <c r="Q287" s="350"/>
      <c r="R287" s="350"/>
      <c r="S287" s="350"/>
      <c r="T287" s="350"/>
      <c r="U287" s="350"/>
      <c r="V287" s="118"/>
      <c r="W287" s="118"/>
      <c r="Y287" s="375"/>
      <c r="Z287" s="350"/>
      <c r="AA287" s="350"/>
      <c r="AB287" s="350"/>
      <c r="AC287" s="350"/>
      <c r="AD287" s="350"/>
      <c r="AE287" s="350"/>
      <c r="AF287" s="350"/>
      <c r="AG287" s="350"/>
      <c r="AH287" s="350"/>
      <c r="AI287" s="350"/>
      <c r="AJ287" s="350"/>
      <c r="AK287" s="350"/>
      <c r="AL287" s="350"/>
      <c r="AM287" s="350"/>
      <c r="AN287" s="350"/>
      <c r="AO287" s="350"/>
      <c r="AP287" s="350"/>
      <c r="AQ287" s="125"/>
      <c r="AR287" s="125"/>
      <c r="AS287" s="80"/>
      <c r="AT287" s="202"/>
      <c r="AU287" s="350"/>
      <c r="AV287" s="350"/>
      <c r="AW287" s="350"/>
      <c r="AX287" s="350"/>
      <c r="AY287" s="350"/>
      <c r="AZ287" s="350"/>
      <c r="BA287" s="350"/>
      <c r="BB287" s="350"/>
      <c r="BC287" s="350"/>
      <c r="BD287" s="350"/>
      <c r="BE287" s="350"/>
      <c r="BF287" s="350"/>
      <c r="BG287" s="350"/>
      <c r="BH287" s="350"/>
      <c r="BI287" s="125"/>
      <c r="BJ287" s="125"/>
      <c r="BK287" s="375"/>
      <c r="BL287" s="118"/>
      <c r="BM287" s="350"/>
      <c r="BN287" s="350"/>
      <c r="BO287" s="350"/>
      <c r="BP287" s="350"/>
      <c r="BQ287" s="350"/>
      <c r="BR287" s="350"/>
      <c r="BS287" s="350"/>
      <c r="BT287" s="350"/>
      <c r="BU287" s="350"/>
      <c r="BV287" s="350"/>
      <c r="BW287" s="350"/>
      <c r="BX287" s="350"/>
      <c r="BY287" s="350"/>
      <c r="BZ287" s="125"/>
      <c r="CA287" s="125"/>
      <c r="CB287" s="350"/>
      <c r="CC287" s="80"/>
    </row>
    <row r="288" spans="7:81" s="61" customFormat="1" ht="36.75" customHeight="1" x14ac:dyDescent="0.15">
      <c r="G288" s="80"/>
      <c r="H288" s="350"/>
      <c r="I288" s="350"/>
      <c r="J288" s="350"/>
      <c r="K288" s="350"/>
      <c r="L288" s="350"/>
      <c r="M288" s="350"/>
      <c r="N288" s="350"/>
      <c r="O288" s="350"/>
      <c r="P288" s="350"/>
      <c r="Q288" s="350"/>
      <c r="R288" s="350"/>
      <c r="S288" s="350"/>
      <c r="T288" s="350"/>
      <c r="U288" s="350"/>
      <c r="V288" s="118"/>
      <c r="W288" s="118"/>
      <c r="Y288" s="861" t="str">
        <f>計算_集計!FD15</f>
        <v/>
      </c>
      <c r="Z288" s="350"/>
      <c r="AA288" s="350"/>
      <c r="AB288" s="350"/>
      <c r="AC288" s="350"/>
      <c r="AD288" s="350"/>
      <c r="AE288" s="350"/>
      <c r="AF288" s="350"/>
      <c r="AG288" s="350"/>
      <c r="AH288" s="350"/>
      <c r="AI288" s="350"/>
      <c r="AJ288" s="350"/>
      <c r="AK288" s="350"/>
      <c r="AL288" s="350"/>
      <c r="AM288" s="350"/>
      <c r="AN288" s="350"/>
      <c r="AO288" s="350"/>
      <c r="AP288" s="350"/>
      <c r="AQ288" s="125"/>
      <c r="AR288" s="125"/>
      <c r="AS288" s="80"/>
      <c r="AT288" s="202"/>
      <c r="AU288" s="350"/>
      <c r="AV288" s="350"/>
      <c r="AW288" s="350"/>
      <c r="AX288" s="350"/>
      <c r="AY288" s="350"/>
      <c r="AZ288" s="350"/>
      <c r="BA288" s="350"/>
      <c r="BB288" s="350"/>
      <c r="BC288" s="350"/>
      <c r="BD288" s="350"/>
      <c r="BE288" s="350"/>
      <c r="BF288" s="350"/>
      <c r="BG288" s="350"/>
      <c r="BH288" s="350"/>
      <c r="BI288" s="125"/>
      <c r="BJ288" s="125"/>
      <c r="BK288" s="861" t="str">
        <f>計算_集計!GD15</f>
        <v>＊</v>
      </c>
      <c r="BL288" s="118"/>
      <c r="BM288" s="350"/>
      <c r="BN288" s="350"/>
      <c r="BO288" s="350"/>
      <c r="BP288" s="350"/>
      <c r="BQ288" s="350"/>
      <c r="BR288" s="350"/>
      <c r="BS288" s="350"/>
      <c r="BT288" s="350"/>
      <c r="BU288" s="350"/>
      <c r="BV288" s="350"/>
      <c r="BW288" s="350"/>
      <c r="BX288" s="350"/>
      <c r="BY288" s="350"/>
      <c r="BZ288" s="125"/>
      <c r="CA288" s="125"/>
      <c r="CB288" s="350"/>
      <c r="CC288" s="80"/>
    </row>
    <row r="289" spans="7:81" s="61" customFormat="1" ht="36.75" customHeight="1" thickBot="1" x14ac:dyDescent="0.2">
      <c r="G289" s="80"/>
      <c r="H289" s="350"/>
      <c r="I289" s="350"/>
      <c r="J289" s="350"/>
      <c r="K289" s="350"/>
      <c r="L289" s="350"/>
      <c r="M289" s="350"/>
      <c r="N289" s="350"/>
      <c r="O289" s="350"/>
      <c r="P289" s="350"/>
      <c r="Q289" s="350"/>
      <c r="R289" s="350"/>
      <c r="S289" s="350"/>
      <c r="T289" s="350"/>
      <c r="U289" s="350"/>
      <c r="V289" s="118"/>
      <c r="W289" s="118"/>
      <c r="Y289" s="862"/>
      <c r="Z289" s="350"/>
      <c r="AA289" s="350"/>
      <c r="AB289" s="350"/>
      <c r="AC289" s="350"/>
      <c r="AD289" s="350"/>
      <c r="AE289" s="350"/>
      <c r="AF289" s="350"/>
      <c r="AG289" s="350"/>
      <c r="AH289" s="350"/>
      <c r="AI289" s="350"/>
      <c r="AJ289" s="350"/>
      <c r="AK289" s="350"/>
      <c r="AL289" s="350"/>
      <c r="AM289" s="350"/>
      <c r="AN289" s="350"/>
      <c r="AO289" s="350"/>
      <c r="AP289" s="350"/>
      <c r="AQ289" s="125"/>
      <c r="AR289" s="125"/>
      <c r="AS289" s="80"/>
      <c r="AT289" s="202"/>
      <c r="AU289" s="350"/>
      <c r="AV289" s="350"/>
      <c r="AW289" s="350"/>
      <c r="AX289" s="350"/>
      <c r="AY289" s="350"/>
      <c r="AZ289" s="350"/>
      <c r="BA289" s="350"/>
      <c r="BB289" s="350"/>
      <c r="BC289" s="350"/>
      <c r="BD289" s="350"/>
      <c r="BE289" s="350"/>
      <c r="BF289" s="350"/>
      <c r="BG289" s="350"/>
      <c r="BH289" s="350"/>
      <c r="BI289" s="125"/>
      <c r="BJ289" s="125"/>
      <c r="BK289" s="862"/>
      <c r="BL289" s="118"/>
      <c r="BM289" s="350"/>
      <c r="BN289" s="350"/>
      <c r="BO289" s="350"/>
      <c r="BP289" s="350"/>
      <c r="BQ289" s="350"/>
      <c r="BR289" s="350"/>
      <c r="BS289" s="350"/>
      <c r="BT289" s="350"/>
      <c r="BU289" s="350"/>
      <c r="BV289" s="350"/>
      <c r="BW289" s="350"/>
      <c r="BX289" s="350"/>
      <c r="BY289" s="350"/>
      <c r="BZ289" s="125"/>
      <c r="CA289" s="125"/>
      <c r="CB289" s="350"/>
      <c r="CC289" s="80"/>
    </row>
    <row r="290" spans="7:81" s="61" customFormat="1" ht="36.75" customHeight="1" x14ac:dyDescent="0.15">
      <c r="G290" s="80"/>
      <c r="H290" s="350"/>
      <c r="I290" s="350"/>
      <c r="J290" s="350"/>
      <c r="K290" s="350"/>
      <c r="L290" s="350"/>
      <c r="M290" s="350"/>
      <c r="N290" s="350"/>
      <c r="O290" s="350"/>
      <c r="P290" s="350"/>
      <c r="Q290" s="350"/>
      <c r="R290" s="350"/>
      <c r="S290" s="350"/>
      <c r="T290" s="350"/>
      <c r="U290" s="350"/>
      <c r="V290" s="118"/>
      <c r="W290" s="118"/>
      <c r="Y290" s="375"/>
      <c r="Z290" s="350"/>
      <c r="AA290" s="350"/>
      <c r="AB290" s="350"/>
      <c r="AC290" s="350"/>
      <c r="AD290" s="350"/>
      <c r="AE290" s="350"/>
      <c r="AF290" s="350"/>
      <c r="AG290" s="350"/>
      <c r="AH290" s="350"/>
      <c r="AI290" s="350"/>
      <c r="AJ290" s="350"/>
      <c r="AK290" s="350"/>
      <c r="AL290" s="350"/>
      <c r="AM290" s="350"/>
      <c r="AN290" s="350"/>
      <c r="AO290" s="350"/>
      <c r="AP290" s="350"/>
      <c r="AQ290" s="125"/>
      <c r="AR290" s="125"/>
      <c r="AS290" s="80"/>
      <c r="AT290" s="202"/>
      <c r="AU290" s="350"/>
      <c r="AV290" s="350"/>
      <c r="AW290" s="350"/>
      <c r="AX290" s="350"/>
      <c r="AY290" s="350"/>
      <c r="AZ290" s="350"/>
      <c r="BA290" s="350"/>
      <c r="BB290" s="350"/>
      <c r="BC290" s="350"/>
      <c r="BD290" s="350"/>
      <c r="BE290" s="350"/>
      <c r="BF290" s="350"/>
      <c r="BG290" s="350"/>
      <c r="BH290" s="350"/>
      <c r="BI290" s="125"/>
      <c r="BJ290" s="125"/>
      <c r="BK290" s="375"/>
      <c r="BL290" s="118"/>
      <c r="BM290" s="350"/>
      <c r="BN290" s="350"/>
      <c r="BO290" s="350"/>
      <c r="BP290" s="350"/>
      <c r="BQ290" s="350"/>
      <c r="BR290" s="350"/>
      <c r="BS290" s="350"/>
      <c r="BT290" s="350"/>
      <c r="BU290" s="350"/>
      <c r="BV290" s="350"/>
      <c r="BW290" s="350"/>
      <c r="BX290" s="350"/>
      <c r="BY290" s="350"/>
      <c r="BZ290" s="125"/>
      <c r="CA290" s="125"/>
      <c r="CB290" s="350"/>
      <c r="CC290" s="80"/>
    </row>
    <row r="291" spans="7:81" s="61" customFormat="1" ht="36.75" customHeight="1" x14ac:dyDescent="0.15">
      <c r="G291" s="80"/>
      <c r="H291" s="350"/>
      <c r="I291" s="350"/>
      <c r="J291" s="350"/>
      <c r="K291" s="350"/>
      <c r="L291" s="350"/>
      <c r="M291" s="350"/>
      <c r="N291" s="350"/>
      <c r="O291" s="350"/>
      <c r="P291" s="350"/>
      <c r="Q291" s="350"/>
      <c r="R291" s="350"/>
      <c r="S291" s="350"/>
      <c r="T291" s="350"/>
      <c r="U291" s="350"/>
      <c r="V291" s="118"/>
      <c r="W291" s="118"/>
      <c r="Y291" s="375"/>
      <c r="Z291" s="350"/>
      <c r="AA291" s="350"/>
      <c r="AB291" s="350"/>
      <c r="AC291" s="350"/>
      <c r="AD291" s="350"/>
      <c r="AE291" s="350"/>
      <c r="AF291" s="350"/>
      <c r="AG291" s="350"/>
      <c r="AH291" s="350"/>
      <c r="AI291" s="350"/>
      <c r="AJ291" s="350"/>
      <c r="AK291" s="350"/>
      <c r="AL291" s="350"/>
      <c r="AM291" s="350"/>
      <c r="AN291" s="350"/>
      <c r="AO291" s="350"/>
      <c r="AP291" s="350"/>
      <c r="AQ291" s="125"/>
      <c r="AR291" s="125"/>
      <c r="AS291" s="80"/>
      <c r="AT291" s="202"/>
      <c r="AU291" s="350"/>
      <c r="AV291" s="350"/>
      <c r="AW291" s="350"/>
      <c r="AX291" s="350"/>
      <c r="AY291" s="350"/>
      <c r="AZ291" s="350"/>
      <c r="BA291" s="350"/>
      <c r="BB291" s="350"/>
      <c r="BC291" s="350"/>
      <c r="BD291" s="350"/>
      <c r="BE291" s="350"/>
      <c r="BF291" s="350"/>
      <c r="BG291" s="350"/>
      <c r="BH291" s="350"/>
      <c r="BI291" s="125"/>
      <c r="BJ291" s="125"/>
      <c r="BK291" s="375"/>
      <c r="BL291" s="118"/>
      <c r="BM291" s="350"/>
      <c r="BN291" s="350"/>
      <c r="BO291" s="350"/>
      <c r="BP291" s="350"/>
      <c r="BQ291" s="350"/>
      <c r="BR291" s="350"/>
      <c r="BS291" s="350"/>
      <c r="BT291" s="350"/>
      <c r="BU291" s="350"/>
      <c r="BV291" s="350"/>
      <c r="BW291" s="350"/>
      <c r="BX291" s="350"/>
      <c r="BY291" s="350"/>
      <c r="BZ291" s="125"/>
      <c r="CA291" s="125"/>
      <c r="CB291" s="350"/>
      <c r="CC291" s="80"/>
    </row>
    <row r="292" spans="7:81" s="61" customFormat="1" ht="36.75" customHeight="1" thickBot="1" x14ac:dyDescent="0.2">
      <c r="G292" s="80"/>
      <c r="H292" s="350"/>
      <c r="I292" s="350"/>
      <c r="J292" s="350"/>
      <c r="K292" s="350"/>
      <c r="L292" s="350"/>
      <c r="M292" s="350"/>
      <c r="N292" s="350"/>
      <c r="O292" s="350"/>
      <c r="P292" s="350"/>
      <c r="Q292" s="350"/>
      <c r="R292" s="350"/>
      <c r="S292" s="350"/>
      <c r="T292" s="350"/>
      <c r="U292" s="350"/>
      <c r="V292" s="118"/>
      <c r="W292" s="118"/>
      <c r="Y292" s="375"/>
      <c r="Z292" s="350"/>
      <c r="AA292" s="350"/>
      <c r="AB292" s="350"/>
      <c r="AC292" s="350"/>
      <c r="AD292" s="350"/>
      <c r="AE292" s="350"/>
      <c r="AF292" s="350"/>
      <c r="AG292" s="350"/>
      <c r="AH292" s="350"/>
      <c r="AI292" s="350"/>
      <c r="AJ292" s="350"/>
      <c r="AK292" s="350"/>
      <c r="AL292" s="350"/>
      <c r="AM292" s="350"/>
      <c r="AN292" s="350"/>
      <c r="AO292" s="350"/>
      <c r="AP292" s="350"/>
      <c r="AQ292" s="125"/>
      <c r="AR292" s="125"/>
      <c r="AS292" s="80"/>
      <c r="AT292" s="202"/>
      <c r="AU292" s="350"/>
      <c r="AV292" s="350"/>
      <c r="AW292" s="350"/>
      <c r="AX292" s="350"/>
      <c r="AY292" s="350"/>
      <c r="AZ292" s="350"/>
      <c r="BA292" s="350"/>
      <c r="BB292" s="350"/>
      <c r="BC292" s="350"/>
      <c r="BD292" s="350"/>
      <c r="BE292" s="350"/>
      <c r="BF292" s="350"/>
      <c r="BG292" s="350"/>
      <c r="BH292" s="350"/>
      <c r="BI292" s="125"/>
      <c r="BJ292" s="125"/>
      <c r="BK292" s="375"/>
      <c r="BL292" s="118"/>
      <c r="BM292" s="350"/>
      <c r="BN292" s="350"/>
      <c r="BO292" s="350"/>
      <c r="BP292" s="350"/>
      <c r="BQ292" s="350"/>
      <c r="BR292" s="350"/>
      <c r="BS292" s="350"/>
      <c r="BT292" s="350"/>
      <c r="BU292" s="350"/>
      <c r="BV292" s="350"/>
      <c r="BW292" s="350"/>
      <c r="BX292" s="350"/>
      <c r="BY292" s="350"/>
      <c r="BZ292" s="125"/>
      <c r="CA292" s="125"/>
      <c r="CB292" s="350"/>
      <c r="CC292" s="80"/>
    </row>
    <row r="293" spans="7:81" s="61" customFormat="1" ht="36.75" customHeight="1" x14ac:dyDescent="0.15">
      <c r="G293" s="80"/>
      <c r="H293" s="350"/>
      <c r="I293" s="350"/>
      <c r="J293" s="350"/>
      <c r="K293" s="350"/>
      <c r="L293" s="350"/>
      <c r="M293" s="350"/>
      <c r="N293" s="350"/>
      <c r="O293" s="350"/>
      <c r="P293" s="350"/>
      <c r="Q293" s="350"/>
      <c r="R293" s="350"/>
      <c r="S293" s="350"/>
      <c r="T293" s="350"/>
      <c r="U293" s="350"/>
      <c r="V293" s="118"/>
      <c r="W293" s="118"/>
      <c r="Y293" s="861" t="str">
        <f>計算_集計!FF15</f>
        <v>＊</v>
      </c>
      <c r="Z293" s="350"/>
      <c r="AA293" s="350"/>
      <c r="AB293" s="350"/>
      <c r="AC293" s="350"/>
      <c r="AD293" s="350"/>
      <c r="AE293" s="350"/>
      <c r="AF293" s="350"/>
      <c r="AG293" s="350"/>
      <c r="AH293" s="350"/>
      <c r="AI293" s="350"/>
      <c r="AJ293" s="350"/>
      <c r="AK293" s="350"/>
      <c r="AL293" s="350"/>
      <c r="AM293" s="350"/>
      <c r="AN293" s="350"/>
      <c r="AO293" s="350"/>
      <c r="AP293" s="350"/>
      <c r="AQ293" s="125"/>
      <c r="AR293" s="125"/>
      <c r="AS293" s="80"/>
      <c r="AT293" s="202"/>
      <c r="AU293" s="350"/>
      <c r="AV293" s="350"/>
      <c r="AW293" s="350"/>
      <c r="AX293" s="350"/>
      <c r="AY293" s="350"/>
      <c r="AZ293" s="350"/>
      <c r="BA293" s="350"/>
      <c r="BB293" s="350"/>
      <c r="BC293" s="350"/>
      <c r="BD293" s="350"/>
      <c r="BE293" s="350"/>
      <c r="BF293" s="350"/>
      <c r="BG293" s="350"/>
      <c r="BH293" s="350"/>
      <c r="BI293" s="125"/>
      <c r="BJ293" s="125"/>
      <c r="BK293" s="861" t="str">
        <f>計算_集計!GF15</f>
        <v/>
      </c>
      <c r="BL293" s="118"/>
      <c r="BM293" s="350"/>
      <c r="BN293" s="350"/>
      <c r="BO293" s="350"/>
      <c r="BP293" s="350"/>
      <c r="BQ293" s="350"/>
      <c r="BR293" s="350"/>
      <c r="BS293" s="350"/>
      <c r="BT293" s="350"/>
      <c r="BU293" s="350"/>
      <c r="BV293" s="350"/>
      <c r="BW293" s="350"/>
      <c r="BX293" s="350"/>
      <c r="BY293" s="350"/>
      <c r="BZ293" s="125"/>
      <c r="CA293" s="125"/>
      <c r="CB293" s="350"/>
      <c r="CC293" s="80"/>
    </row>
    <row r="294" spans="7:81" s="61" customFormat="1" ht="36.75" customHeight="1" thickBot="1" x14ac:dyDescent="0.2">
      <c r="G294" s="80"/>
      <c r="H294" s="350"/>
      <c r="I294" s="350"/>
      <c r="J294" s="350"/>
      <c r="K294" s="350"/>
      <c r="L294" s="350"/>
      <c r="M294" s="350"/>
      <c r="N294" s="350"/>
      <c r="O294" s="350"/>
      <c r="P294" s="350"/>
      <c r="Q294" s="350"/>
      <c r="R294" s="350"/>
      <c r="S294" s="350"/>
      <c r="T294" s="350"/>
      <c r="U294" s="350"/>
      <c r="V294" s="119"/>
      <c r="W294" s="119"/>
      <c r="Y294" s="862"/>
      <c r="Z294" s="350"/>
      <c r="AA294" s="350"/>
      <c r="AB294" s="350"/>
      <c r="AC294" s="350"/>
      <c r="AD294" s="350"/>
      <c r="AE294" s="350"/>
      <c r="AF294" s="350"/>
      <c r="AG294" s="350"/>
      <c r="AH294" s="350"/>
      <c r="AI294" s="350"/>
      <c r="AJ294" s="350"/>
      <c r="AK294" s="350"/>
      <c r="AL294" s="350"/>
      <c r="AM294" s="350"/>
      <c r="AN294" s="350"/>
      <c r="AO294" s="350"/>
      <c r="AP294" s="350"/>
      <c r="AQ294" s="125"/>
      <c r="AR294" s="125"/>
      <c r="AS294" s="80"/>
      <c r="AT294" s="202"/>
      <c r="AU294" s="350"/>
      <c r="AV294" s="350"/>
      <c r="AW294" s="350"/>
      <c r="AX294" s="350"/>
      <c r="AY294" s="350"/>
      <c r="AZ294" s="350"/>
      <c r="BA294" s="350"/>
      <c r="BB294" s="350"/>
      <c r="BC294" s="350"/>
      <c r="BD294" s="350"/>
      <c r="BE294" s="350"/>
      <c r="BF294" s="350"/>
      <c r="BG294" s="350"/>
      <c r="BH294" s="350"/>
      <c r="BI294" s="125"/>
      <c r="BJ294" s="125"/>
      <c r="BK294" s="862"/>
      <c r="BL294" s="118"/>
      <c r="BM294" s="350"/>
      <c r="BN294" s="350"/>
      <c r="BO294" s="350"/>
      <c r="BP294" s="350"/>
      <c r="BQ294" s="350"/>
      <c r="BR294" s="350"/>
      <c r="BS294" s="350"/>
      <c r="BT294" s="350"/>
      <c r="BU294" s="350"/>
      <c r="BV294" s="350"/>
      <c r="BW294" s="350"/>
      <c r="BX294" s="350"/>
      <c r="BY294" s="350"/>
      <c r="BZ294" s="125"/>
      <c r="CA294" s="125"/>
      <c r="CB294" s="350"/>
      <c r="CC294" s="80"/>
    </row>
    <row r="295" spans="7:81" s="61" customFormat="1" ht="36.75" customHeight="1" x14ac:dyDescent="0.15">
      <c r="G295" s="80"/>
      <c r="H295" s="350"/>
      <c r="I295" s="350"/>
      <c r="J295" s="350"/>
      <c r="K295" s="350"/>
      <c r="L295" s="350"/>
      <c r="M295" s="350"/>
      <c r="N295" s="350"/>
      <c r="O295" s="350"/>
      <c r="P295" s="350"/>
      <c r="Q295" s="350"/>
      <c r="R295" s="350"/>
      <c r="S295" s="350"/>
      <c r="T295" s="350"/>
      <c r="U295" s="350"/>
      <c r="V295" s="119"/>
      <c r="W295" s="119"/>
      <c r="Y295" s="375"/>
      <c r="Z295" s="350"/>
      <c r="AA295" s="350"/>
      <c r="AB295" s="350"/>
      <c r="AC295" s="350"/>
      <c r="AD295" s="350"/>
      <c r="AE295" s="350"/>
      <c r="AF295" s="350"/>
      <c r="AG295" s="350"/>
      <c r="AH295" s="350"/>
      <c r="AI295" s="350"/>
      <c r="AJ295" s="350"/>
      <c r="AK295" s="350"/>
      <c r="AL295" s="350"/>
      <c r="AM295" s="350"/>
      <c r="AN295" s="350"/>
      <c r="AO295" s="350"/>
      <c r="AP295" s="350"/>
      <c r="AQ295" s="125"/>
      <c r="AR295" s="125"/>
      <c r="AS295" s="80"/>
      <c r="AT295" s="202"/>
      <c r="AU295" s="350"/>
      <c r="AV295" s="350"/>
      <c r="AW295" s="350"/>
      <c r="AX295" s="350"/>
      <c r="AY295" s="350"/>
      <c r="AZ295" s="350"/>
      <c r="BA295" s="350"/>
      <c r="BB295" s="350"/>
      <c r="BC295" s="350"/>
      <c r="BD295" s="350"/>
      <c r="BE295" s="350"/>
      <c r="BF295" s="350"/>
      <c r="BG295" s="350"/>
      <c r="BH295" s="350"/>
      <c r="BI295" s="125"/>
      <c r="BJ295" s="125"/>
      <c r="BK295" s="375"/>
      <c r="BL295" s="118"/>
      <c r="BM295" s="350"/>
      <c r="BN295" s="350"/>
      <c r="BO295" s="350"/>
      <c r="BP295" s="350"/>
      <c r="BQ295" s="350"/>
      <c r="BR295" s="350"/>
      <c r="BS295" s="350"/>
      <c r="BT295" s="350"/>
      <c r="BU295" s="350"/>
      <c r="BV295" s="350"/>
      <c r="BW295" s="350"/>
      <c r="BX295" s="350"/>
      <c r="BY295" s="350"/>
      <c r="BZ295" s="125"/>
      <c r="CA295" s="125"/>
      <c r="CB295" s="350"/>
      <c r="CC295" s="80"/>
    </row>
    <row r="296" spans="7:81" s="61" customFormat="1" ht="36.75" customHeight="1" x14ac:dyDescent="0.15">
      <c r="G296" s="80"/>
      <c r="H296" s="350"/>
      <c r="I296" s="350"/>
      <c r="J296" s="350"/>
      <c r="K296" s="350"/>
      <c r="L296" s="350"/>
      <c r="M296" s="350"/>
      <c r="N296" s="350"/>
      <c r="O296" s="350"/>
      <c r="P296" s="350"/>
      <c r="Q296" s="350"/>
      <c r="R296" s="350"/>
      <c r="S296" s="350"/>
      <c r="T296" s="350"/>
      <c r="U296" s="350"/>
      <c r="V296" s="119"/>
      <c r="W296" s="119"/>
      <c r="Y296" s="375"/>
      <c r="Z296" s="350"/>
      <c r="AA296" s="350"/>
      <c r="AB296" s="350"/>
      <c r="AC296" s="350"/>
      <c r="AD296" s="350"/>
      <c r="AE296" s="350"/>
      <c r="AF296" s="350"/>
      <c r="AG296" s="350"/>
      <c r="AH296" s="350"/>
      <c r="AI296" s="350"/>
      <c r="AJ296" s="350"/>
      <c r="AK296" s="350"/>
      <c r="AL296" s="350"/>
      <c r="AM296" s="350"/>
      <c r="AN296" s="350"/>
      <c r="AO296" s="350"/>
      <c r="AP296" s="350"/>
      <c r="AQ296" s="125"/>
      <c r="AR296" s="125"/>
      <c r="AS296" s="80"/>
      <c r="AT296" s="202"/>
      <c r="AU296" s="350"/>
      <c r="AV296" s="350"/>
      <c r="AW296" s="350"/>
      <c r="AX296" s="350"/>
      <c r="AY296" s="350"/>
      <c r="AZ296" s="350"/>
      <c r="BA296" s="350"/>
      <c r="BB296" s="350"/>
      <c r="BC296" s="350"/>
      <c r="BD296" s="350"/>
      <c r="BE296" s="350"/>
      <c r="BF296" s="350"/>
      <c r="BG296" s="350"/>
      <c r="BH296" s="350"/>
      <c r="BI296" s="125"/>
      <c r="BJ296" s="125"/>
      <c r="BK296" s="375"/>
      <c r="BL296" s="118"/>
      <c r="BM296" s="350"/>
      <c r="BN296" s="350"/>
      <c r="BO296" s="350"/>
      <c r="BP296" s="350"/>
      <c r="BQ296" s="350"/>
      <c r="BR296" s="350"/>
      <c r="BS296" s="350"/>
      <c r="BT296" s="350"/>
      <c r="BU296" s="350"/>
      <c r="BV296" s="350"/>
      <c r="BW296" s="350"/>
      <c r="BX296" s="350"/>
      <c r="BY296" s="350"/>
      <c r="BZ296" s="125"/>
      <c r="CA296" s="125"/>
      <c r="CB296" s="350"/>
      <c r="CC296" s="80"/>
    </row>
    <row r="297" spans="7:81" s="61" customFormat="1" ht="36.75" customHeight="1" thickBot="1" x14ac:dyDescent="0.2">
      <c r="G297" s="80"/>
      <c r="H297" s="350"/>
      <c r="I297" s="350"/>
      <c r="J297" s="350"/>
      <c r="K297" s="350"/>
      <c r="L297" s="350"/>
      <c r="M297" s="350"/>
      <c r="N297" s="350"/>
      <c r="O297" s="350"/>
      <c r="P297" s="350"/>
      <c r="Q297" s="350"/>
      <c r="R297" s="350"/>
      <c r="S297" s="350"/>
      <c r="T297" s="350"/>
      <c r="U297" s="350"/>
      <c r="V297" s="350"/>
      <c r="W297" s="350"/>
      <c r="Y297" s="375"/>
      <c r="Z297" s="350"/>
      <c r="AA297" s="350"/>
      <c r="AB297" s="350"/>
      <c r="AC297" s="350"/>
      <c r="AD297" s="350"/>
      <c r="AE297" s="350"/>
      <c r="AF297" s="350"/>
      <c r="AG297" s="350"/>
      <c r="AH297" s="350"/>
      <c r="AI297" s="350"/>
      <c r="AJ297" s="350"/>
      <c r="AK297" s="350"/>
      <c r="AL297" s="350"/>
      <c r="AM297" s="350"/>
      <c r="AN297" s="350"/>
      <c r="AO297" s="350"/>
      <c r="AP297" s="350"/>
      <c r="AQ297" s="125"/>
      <c r="AR297" s="125"/>
      <c r="AS297" s="80"/>
      <c r="AT297" s="202"/>
      <c r="AU297" s="350"/>
      <c r="AV297" s="350"/>
      <c r="AW297" s="350"/>
      <c r="AX297" s="350"/>
      <c r="AY297" s="350"/>
      <c r="AZ297" s="350"/>
      <c r="BA297" s="350"/>
      <c r="BB297" s="350"/>
      <c r="BC297" s="350"/>
      <c r="BD297" s="350"/>
      <c r="BE297" s="350"/>
      <c r="BF297" s="350"/>
      <c r="BG297" s="350"/>
      <c r="BH297" s="350"/>
      <c r="BI297" s="125"/>
      <c r="BJ297" s="125"/>
      <c r="BK297" s="375"/>
      <c r="BL297" s="118"/>
      <c r="BM297" s="350"/>
      <c r="BN297" s="350"/>
      <c r="BO297" s="350"/>
      <c r="BP297" s="350"/>
      <c r="BQ297" s="350"/>
      <c r="BR297" s="350"/>
      <c r="BS297" s="350"/>
      <c r="BT297" s="350"/>
      <c r="BU297" s="350"/>
      <c r="BV297" s="350"/>
      <c r="BW297" s="350"/>
      <c r="BX297" s="350"/>
      <c r="BY297" s="350"/>
      <c r="BZ297" s="125"/>
      <c r="CA297" s="125"/>
      <c r="CB297" s="350"/>
      <c r="CC297" s="80"/>
    </row>
    <row r="298" spans="7:81" s="61" customFormat="1" ht="36.75" customHeight="1" x14ac:dyDescent="0.15">
      <c r="G298" s="80"/>
      <c r="H298" s="350"/>
      <c r="I298" s="350"/>
      <c r="J298" s="350"/>
      <c r="K298" s="350"/>
      <c r="L298" s="350"/>
      <c r="M298" s="350"/>
      <c r="N298" s="350"/>
      <c r="O298" s="350"/>
      <c r="P298" s="350"/>
      <c r="Q298" s="350"/>
      <c r="R298" s="350"/>
      <c r="S298" s="2"/>
      <c r="T298" s="2"/>
      <c r="U298" s="2"/>
      <c r="V298" s="2"/>
      <c r="W298" s="2"/>
      <c r="Y298" s="861" t="str">
        <f>計算_集計!FH15</f>
        <v/>
      </c>
      <c r="Z298" s="350"/>
      <c r="AA298" s="350"/>
      <c r="AB298" s="350"/>
      <c r="AC298" s="350"/>
      <c r="AD298" s="350"/>
      <c r="AE298" s="350"/>
      <c r="AF298" s="350"/>
      <c r="AG298" s="350"/>
      <c r="AH298" s="350"/>
      <c r="AI298" s="350"/>
      <c r="AJ298" s="350"/>
      <c r="AK298" s="350"/>
      <c r="AL298" s="350"/>
      <c r="AM298" s="350"/>
      <c r="AN298" s="350"/>
      <c r="AO298" s="350"/>
      <c r="AP298" s="350"/>
      <c r="AQ298" s="125"/>
      <c r="AR298" s="125"/>
      <c r="AS298" s="80"/>
      <c r="AT298" s="202"/>
      <c r="AU298" s="350"/>
      <c r="AV298" s="350"/>
      <c r="AW298" s="350"/>
      <c r="AX298" s="350"/>
      <c r="AY298" s="350"/>
      <c r="AZ298" s="350"/>
      <c r="BA298" s="350"/>
      <c r="BB298" s="350"/>
      <c r="BC298" s="350"/>
      <c r="BD298" s="350"/>
      <c r="BE298" s="350"/>
      <c r="BF298" s="2"/>
      <c r="BG298" s="2"/>
      <c r="BH298" s="2"/>
      <c r="BI298" s="125"/>
      <c r="BJ298" s="125"/>
      <c r="BK298" s="861" t="str">
        <f>計算_集計!GH15</f>
        <v/>
      </c>
      <c r="BL298" s="118"/>
      <c r="BM298" s="350"/>
      <c r="BN298" s="350"/>
      <c r="BO298" s="350"/>
      <c r="BP298" s="350"/>
      <c r="BQ298" s="350"/>
      <c r="BR298" s="350"/>
      <c r="BS298" s="350"/>
      <c r="BT298" s="350"/>
      <c r="BU298" s="350"/>
      <c r="BV298" s="350"/>
      <c r="BW298" s="350"/>
      <c r="BX298" s="350"/>
      <c r="BY298" s="350"/>
      <c r="BZ298" s="125"/>
      <c r="CA298" s="125"/>
      <c r="CB298" s="350"/>
      <c r="CC298" s="80"/>
    </row>
    <row r="299" spans="7:81" s="61" customFormat="1" ht="36.75" customHeight="1" thickBot="1" x14ac:dyDescent="0.2">
      <c r="G299" s="80"/>
      <c r="H299" s="350"/>
      <c r="I299" s="350"/>
      <c r="J299" s="350"/>
      <c r="K299" s="350"/>
      <c r="L299" s="350"/>
      <c r="M299" s="350"/>
      <c r="N299" s="350"/>
      <c r="O299" s="350"/>
      <c r="P299" s="350"/>
      <c r="Q299" s="350"/>
      <c r="R299" s="350"/>
      <c r="S299" s="2"/>
      <c r="T299" s="2"/>
      <c r="U299" s="2"/>
      <c r="V299" s="2"/>
      <c r="W299" s="2"/>
      <c r="Y299" s="862"/>
      <c r="Z299" s="350"/>
      <c r="AA299" s="350"/>
      <c r="AB299" s="350"/>
      <c r="AC299" s="2"/>
      <c r="AD299" s="2"/>
      <c r="AE299" s="2"/>
      <c r="AF299" s="2"/>
      <c r="AG299" s="2"/>
      <c r="AH299" s="2"/>
      <c r="AI299" s="2"/>
      <c r="AJ299" s="2"/>
      <c r="AK299" s="350"/>
      <c r="AL299" s="350"/>
      <c r="AM299" s="350"/>
      <c r="AN299" s="350"/>
      <c r="AO299" s="350"/>
      <c r="AP299" s="350"/>
      <c r="AQ299" s="125"/>
      <c r="AR299" s="125"/>
      <c r="AS299" s="80"/>
      <c r="AT299" s="202"/>
      <c r="AU299" s="350"/>
      <c r="AV299" s="350"/>
      <c r="AW299" s="350"/>
      <c r="AX299" s="350"/>
      <c r="AY299" s="350"/>
      <c r="AZ299" s="350"/>
      <c r="BA299" s="350"/>
      <c r="BB299" s="350"/>
      <c r="BC299" s="350"/>
      <c r="BD299" s="350"/>
      <c r="BE299" s="350"/>
      <c r="BF299" s="2"/>
      <c r="BG299" s="2"/>
      <c r="BH299" s="2"/>
      <c r="BI299" s="125"/>
      <c r="BJ299" s="125"/>
      <c r="BK299" s="862"/>
      <c r="BL299" s="118"/>
      <c r="BM299" s="350"/>
      <c r="BN299" s="350"/>
      <c r="BO299" s="350"/>
      <c r="BP299" s="350"/>
      <c r="BQ299" s="350"/>
      <c r="BR299" s="350"/>
      <c r="BS299" s="350"/>
      <c r="BT299" s="350"/>
      <c r="BU299" s="350"/>
      <c r="BV299" s="350"/>
      <c r="BW299" s="350"/>
      <c r="BX299" s="350"/>
      <c r="BY299" s="350"/>
      <c r="BZ299" s="125"/>
      <c r="CA299" s="125"/>
      <c r="CB299" s="350"/>
      <c r="CC299" s="80"/>
    </row>
    <row r="300" spans="7:81" s="61" customFormat="1" ht="36.75" customHeight="1" x14ac:dyDescent="0.15">
      <c r="G300" s="80"/>
      <c r="H300" s="350"/>
      <c r="I300" s="350"/>
      <c r="J300" s="350"/>
      <c r="K300" s="350"/>
      <c r="L300" s="350"/>
      <c r="M300" s="350"/>
      <c r="N300" s="350"/>
      <c r="O300" s="350"/>
      <c r="P300" s="350"/>
      <c r="Q300" s="350"/>
      <c r="R300" s="350"/>
      <c r="S300" s="2"/>
      <c r="T300" s="2"/>
      <c r="U300" s="2"/>
      <c r="V300" s="2"/>
      <c r="W300" s="2"/>
      <c r="Y300" s="375"/>
      <c r="Z300" s="350"/>
      <c r="AA300" s="350"/>
      <c r="AB300" s="350"/>
      <c r="AC300" s="2"/>
      <c r="AD300" s="2"/>
      <c r="AE300" s="2"/>
      <c r="AF300" s="2"/>
      <c r="AG300" s="2"/>
      <c r="AH300" s="2"/>
      <c r="AI300" s="2"/>
      <c r="AJ300" s="2"/>
      <c r="AK300" s="350"/>
      <c r="AL300" s="350"/>
      <c r="AM300" s="350"/>
      <c r="AN300" s="350"/>
      <c r="AO300" s="350"/>
      <c r="AP300" s="350"/>
      <c r="AQ300" s="125"/>
      <c r="AR300" s="125"/>
      <c r="AS300" s="80"/>
      <c r="AT300" s="202"/>
      <c r="AU300" s="350"/>
      <c r="AV300" s="350"/>
      <c r="AW300" s="350"/>
      <c r="AX300" s="350"/>
      <c r="AY300" s="350"/>
      <c r="AZ300" s="350"/>
      <c r="BA300" s="350"/>
      <c r="BB300" s="350"/>
      <c r="BC300" s="350"/>
      <c r="BD300" s="350"/>
      <c r="BE300" s="350"/>
      <c r="BF300" s="2"/>
      <c r="BG300" s="2"/>
      <c r="BH300" s="2"/>
      <c r="BI300" s="125"/>
      <c r="BJ300" s="125"/>
      <c r="BK300" s="375"/>
      <c r="BL300" s="119"/>
      <c r="BM300" s="350"/>
      <c r="BN300" s="2"/>
      <c r="BO300" s="2"/>
      <c r="BP300" s="2"/>
      <c r="BQ300" s="2"/>
      <c r="BR300" s="2"/>
      <c r="BS300" s="2"/>
      <c r="BT300" s="2"/>
      <c r="BU300" s="2"/>
      <c r="BV300" s="2"/>
      <c r="BW300" s="2"/>
      <c r="BX300" s="350"/>
      <c r="BY300" s="350"/>
      <c r="BZ300" s="125"/>
      <c r="CA300" s="125"/>
      <c r="CB300" s="350"/>
      <c r="CC300" s="80"/>
    </row>
    <row r="301" spans="7:81" s="61" customFormat="1" ht="36.75" customHeight="1" x14ac:dyDescent="0.15">
      <c r="G301" s="80"/>
      <c r="H301" s="350"/>
      <c r="I301" s="350"/>
      <c r="J301" s="350"/>
      <c r="K301" s="350"/>
      <c r="L301" s="350"/>
      <c r="M301" s="350"/>
      <c r="N301" s="350"/>
      <c r="O301" s="350"/>
      <c r="P301" s="350"/>
      <c r="Q301" s="350"/>
      <c r="R301" s="350"/>
      <c r="S301" s="2"/>
      <c r="T301" s="2"/>
      <c r="U301" s="2"/>
      <c r="V301" s="2"/>
      <c r="W301" s="2"/>
      <c r="Y301" s="375"/>
      <c r="Z301" s="350"/>
      <c r="AA301" s="350"/>
      <c r="AB301" s="350"/>
      <c r="AC301" s="2"/>
      <c r="AD301" s="2"/>
      <c r="AE301" s="2"/>
      <c r="AF301" s="2"/>
      <c r="AG301" s="2"/>
      <c r="AH301" s="2"/>
      <c r="AI301" s="2"/>
      <c r="AJ301" s="2"/>
      <c r="AK301" s="350"/>
      <c r="AL301" s="350"/>
      <c r="AM301" s="350"/>
      <c r="AN301" s="350"/>
      <c r="AO301" s="350"/>
      <c r="AP301" s="350"/>
      <c r="AQ301" s="125"/>
      <c r="AR301" s="125"/>
      <c r="AS301" s="80"/>
      <c r="AT301" s="202"/>
      <c r="AU301" s="350"/>
      <c r="AV301" s="350"/>
      <c r="AW301" s="350"/>
      <c r="AX301" s="350"/>
      <c r="AY301" s="350"/>
      <c r="AZ301" s="350"/>
      <c r="BA301" s="350"/>
      <c r="BB301" s="350"/>
      <c r="BC301" s="350"/>
      <c r="BD301" s="350"/>
      <c r="BE301" s="350"/>
      <c r="BF301" s="2"/>
      <c r="BG301" s="2"/>
      <c r="BH301" s="2"/>
      <c r="BI301" s="125"/>
      <c r="BJ301" s="125"/>
      <c r="BK301" s="375"/>
      <c r="BL301" s="119"/>
      <c r="BM301" s="350"/>
      <c r="BN301" s="2"/>
      <c r="BO301" s="2"/>
      <c r="BP301" s="2"/>
      <c r="BQ301" s="2"/>
      <c r="BR301" s="2"/>
      <c r="BS301" s="2"/>
      <c r="BT301" s="2"/>
      <c r="BU301" s="2"/>
      <c r="BV301" s="2"/>
      <c r="BW301" s="2"/>
      <c r="BX301" s="350"/>
      <c r="BY301" s="350"/>
      <c r="BZ301" s="125"/>
      <c r="CA301" s="125"/>
      <c r="CB301" s="350"/>
      <c r="CC301" s="80"/>
    </row>
    <row r="302" spans="7:81" s="61" customFormat="1" ht="36.75" customHeight="1" thickBot="1" x14ac:dyDescent="0.2">
      <c r="G302" s="80"/>
      <c r="H302" s="350"/>
      <c r="I302" s="350"/>
      <c r="J302" s="350"/>
      <c r="K302" s="350"/>
      <c r="L302" s="350"/>
      <c r="M302" s="350"/>
      <c r="N302" s="350"/>
      <c r="O302" s="350"/>
      <c r="P302" s="350"/>
      <c r="Q302" s="350"/>
      <c r="R302" s="350"/>
      <c r="S302" s="2"/>
      <c r="T302" s="2"/>
      <c r="U302" s="2"/>
      <c r="V302" s="2"/>
      <c r="W302" s="2"/>
      <c r="Y302" s="375"/>
      <c r="Z302" s="350"/>
      <c r="AA302" s="350"/>
      <c r="AB302" s="350"/>
      <c r="AC302" s="2"/>
      <c r="AD302" s="2"/>
      <c r="AE302" s="2"/>
      <c r="AF302" s="2"/>
      <c r="AG302" s="2"/>
      <c r="AH302" s="2"/>
      <c r="AI302" s="2"/>
      <c r="AJ302" s="2"/>
      <c r="AK302" s="350"/>
      <c r="AL302" s="350"/>
      <c r="AM302" s="350"/>
      <c r="AN302" s="350"/>
      <c r="AO302" s="350"/>
      <c r="AP302" s="350"/>
      <c r="AQ302" s="125"/>
      <c r="AR302" s="125"/>
      <c r="AS302" s="80"/>
      <c r="AT302" s="202"/>
      <c r="AU302" s="350"/>
      <c r="AV302" s="350"/>
      <c r="AW302" s="350"/>
      <c r="AX302" s="350"/>
      <c r="AY302" s="350"/>
      <c r="AZ302" s="350"/>
      <c r="BA302" s="350"/>
      <c r="BB302" s="350"/>
      <c r="BC302" s="350"/>
      <c r="BD302" s="350"/>
      <c r="BE302" s="350"/>
      <c r="BF302" s="2"/>
      <c r="BG302" s="2"/>
      <c r="BH302" s="2"/>
      <c r="BI302" s="125"/>
      <c r="BJ302" s="125"/>
      <c r="BK302" s="375"/>
      <c r="BL302" s="119"/>
      <c r="BM302" s="350"/>
      <c r="BN302" s="2"/>
      <c r="BO302" s="2"/>
      <c r="BP302" s="2"/>
      <c r="BQ302" s="2"/>
      <c r="BR302" s="2"/>
      <c r="BS302" s="2"/>
      <c r="BT302" s="2"/>
      <c r="BU302" s="2"/>
      <c r="BV302" s="2"/>
      <c r="BW302" s="2"/>
      <c r="BX302" s="350"/>
      <c r="BY302" s="350"/>
      <c r="BZ302" s="125"/>
      <c r="CA302" s="125"/>
      <c r="CB302" s="350"/>
      <c r="CC302" s="80"/>
    </row>
    <row r="303" spans="7:81" s="61" customFormat="1" ht="36.75" customHeight="1" x14ac:dyDescent="0.15">
      <c r="G303" s="80"/>
      <c r="H303" s="350"/>
      <c r="I303" s="350"/>
      <c r="J303" s="350"/>
      <c r="K303" s="350"/>
      <c r="L303" s="350"/>
      <c r="M303" s="350"/>
      <c r="N303" s="350"/>
      <c r="O303" s="350"/>
      <c r="P303" s="350"/>
      <c r="Q303" s="350"/>
      <c r="R303" s="350"/>
      <c r="S303" s="2"/>
      <c r="T303" s="2"/>
      <c r="U303" s="2"/>
      <c r="V303" s="2"/>
      <c r="W303" s="2"/>
      <c r="Y303" s="861" t="str">
        <f>計算_集計!FJ15</f>
        <v/>
      </c>
      <c r="Z303" s="2"/>
      <c r="AA303" s="2"/>
      <c r="AB303" s="2"/>
      <c r="AC303" s="2"/>
      <c r="AD303" s="2"/>
      <c r="AE303" s="2"/>
      <c r="AF303" s="2"/>
      <c r="AG303" s="2"/>
      <c r="AH303" s="2"/>
      <c r="AI303" s="2"/>
      <c r="AJ303" s="2"/>
      <c r="AK303" s="350"/>
      <c r="AL303" s="350"/>
      <c r="AM303" s="350"/>
      <c r="AN303" s="350"/>
      <c r="AO303" s="350"/>
      <c r="AP303" s="350"/>
      <c r="AQ303" s="125"/>
      <c r="AR303" s="125"/>
      <c r="AS303" s="80"/>
      <c r="AT303" s="202"/>
      <c r="AU303" s="350"/>
      <c r="AV303" s="350"/>
      <c r="AW303" s="350"/>
      <c r="AX303" s="350"/>
      <c r="AY303" s="350"/>
      <c r="AZ303" s="350"/>
      <c r="BA303" s="350"/>
      <c r="BB303" s="350"/>
      <c r="BC303" s="350"/>
      <c r="BD303" s="350"/>
      <c r="BE303" s="350"/>
      <c r="BF303" s="2"/>
      <c r="BG303" s="2"/>
      <c r="BH303" s="2"/>
      <c r="BI303" s="125"/>
      <c r="BJ303" s="125"/>
      <c r="BK303" s="861" t="str">
        <f>計算_集計!GJ15</f>
        <v/>
      </c>
      <c r="BL303" s="350"/>
      <c r="BM303" s="350"/>
      <c r="BN303" s="2"/>
      <c r="BO303" s="2"/>
      <c r="BP303" s="2"/>
      <c r="BQ303" s="2"/>
      <c r="BR303" s="2"/>
      <c r="BS303" s="2"/>
      <c r="BT303" s="2"/>
      <c r="BU303" s="2"/>
      <c r="BV303" s="2"/>
      <c r="BW303" s="2"/>
      <c r="BX303" s="350"/>
      <c r="BY303" s="350"/>
      <c r="BZ303" s="125"/>
      <c r="CA303" s="125"/>
      <c r="CB303" s="350"/>
      <c r="CC303" s="80"/>
    </row>
    <row r="304" spans="7:81" s="61" customFormat="1" ht="36.75" customHeight="1" thickBot="1" x14ac:dyDescent="0.2">
      <c r="G304" s="80"/>
      <c r="H304" s="350"/>
      <c r="I304" s="350"/>
      <c r="J304" s="350"/>
      <c r="K304" s="350"/>
      <c r="L304" s="350"/>
      <c r="M304" s="350"/>
      <c r="N304" s="350"/>
      <c r="O304" s="350"/>
      <c r="P304" s="350"/>
      <c r="Q304" s="350"/>
      <c r="R304" s="350"/>
      <c r="S304" s="2"/>
      <c r="T304" s="2"/>
      <c r="U304" s="2"/>
      <c r="V304" s="2"/>
      <c r="W304" s="2"/>
      <c r="Y304" s="862"/>
      <c r="Z304" s="2"/>
      <c r="AA304" s="2"/>
      <c r="AB304" s="2"/>
      <c r="AC304" s="2"/>
      <c r="AD304" s="2"/>
      <c r="AE304" s="2"/>
      <c r="AF304" s="2"/>
      <c r="AG304" s="2"/>
      <c r="AH304" s="2"/>
      <c r="AI304" s="2"/>
      <c r="AJ304" s="2"/>
      <c r="AK304" s="350"/>
      <c r="AL304" s="350"/>
      <c r="AM304" s="350"/>
      <c r="AN304" s="350"/>
      <c r="AO304" s="350"/>
      <c r="AP304" s="350"/>
      <c r="AQ304" s="125"/>
      <c r="AR304" s="125"/>
      <c r="AS304" s="80"/>
      <c r="AT304" s="202"/>
      <c r="AU304" s="350"/>
      <c r="AV304" s="350"/>
      <c r="AW304" s="350"/>
      <c r="AX304" s="350"/>
      <c r="AY304" s="350"/>
      <c r="AZ304" s="350"/>
      <c r="BA304" s="350"/>
      <c r="BB304" s="350"/>
      <c r="BC304" s="350"/>
      <c r="BD304" s="350"/>
      <c r="BE304" s="350"/>
      <c r="BF304" s="2"/>
      <c r="BG304" s="2"/>
      <c r="BH304" s="2"/>
      <c r="BI304" s="125"/>
      <c r="BJ304" s="125"/>
      <c r="BK304" s="862"/>
      <c r="BL304" s="2"/>
      <c r="BM304" s="2"/>
      <c r="BN304" s="2"/>
      <c r="BO304" s="2"/>
      <c r="BP304" s="2"/>
      <c r="BQ304" s="2"/>
      <c r="BR304" s="2"/>
      <c r="BS304" s="2"/>
      <c r="BT304" s="2"/>
      <c r="BU304" s="2"/>
      <c r="BV304" s="2"/>
      <c r="BW304" s="2"/>
      <c r="BX304" s="350"/>
      <c r="BY304" s="350"/>
      <c r="BZ304" s="125"/>
      <c r="CA304" s="125"/>
      <c r="CB304" s="350"/>
      <c r="CC304" s="80"/>
    </row>
    <row r="305" spans="7:81" s="61" customFormat="1" ht="36.75" customHeight="1" x14ac:dyDescent="0.15">
      <c r="G305" s="80"/>
      <c r="H305" s="350"/>
      <c r="I305" s="350"/>
      <c r="J305" s="350"/>
      <c r="K305" s="350"/>
      <c r="L305" s="350"/>
      <c r="M305" s="350"/>
      <c r="N305" s="350"/>
      <c r="O305" s="350"/>
      <c r="P305" s="350"/>
      <c r="Q305" s="350"/>
      <c r="R305" s="350"/>
      <c r="S305" s="2"/>
      <c r="T305" s="2"/>
      <c r="U305" s="2"/>
      <c r="V305" s="2"/>
      <c r="W305" s="2"/>
      <c r="Y305" s="375"/>
      <c r="Z305" s="2"/>
      <c r="AA305" s="2"/>
      <c r="AB305" s="2"/>
      <c r="AC305" s="2"/>
      <c r="AD305" s="2"/>
      <c r="AE305" s="2"/>
      <c r="AF305" s="2"/>
      <c r="AG305" s="2"/>
      <c r="AH305" s="2"/>
      <c r="AI305" s="2"/>
      <c r="AJ305" s="2"/>
      <c r="AK305" s="350"/>
      <c r="AL305" s="350"/>
      <c r="AM305" s="350"/>
      <c r="AN305" s="350"/>
      <c r="AO305" s="350"/>
      <c r="AP305" s="350"/>
      <c r="AQ305" s="125"/>
      <c r="AR305" s="125"/>
      <c r="AS305" s="80"/>
      <c r="AT305" s="202"/>
      <c r="AU305" s="350"/>
      <c r="AV305" s="350"/>
      <c r="AW305" s="350"/>
      <c r="AX305" s="350"/>
      <c r="AY305" s="350"/>
      <c r="AZ305" s="350"/>
      <c r="BA305" s="350"/>
      <c r="BB305" s="350"/>
      <c r="BC305" s="350"/>
      <c r="BD305" s="350"/>
      <c r="BE305" s="350"/>
      <c r="BF305" s="2"/>
      <c r="BG305" s="2"/>
      <c r="BH305" s="2"/>
      <c r="BI305" s="125"/>
      <c r="BJ305" s="125"/>
      <c r="BK305" s="375"/>
      <c r="BL305" s="2"/>
      <c r="BM305" s="2"/>
      <c r="BN305" s="2"/>
      <c r="BO305" s="2"/>
      <c r="BP305" s="2"/>
      <c r="BQ305" s="2"/>
      <c r="BR305" s="2"/>
      <c r="BS305" s="2"/>
      <c r="BT305" s="2"/>
      <c r="BU305" s="2"/>
      <c r="BV305" s="2"/>
      <c r="BW305" s="2"/>
      <c r="BX305" s="350"/>
      <c r="BY305" s="350"/>
      <c r="BZ305" s="125"/>
      <c r="CA305" s="125"/>
      <c r="CB305" s="350"/>
      <c r="CC305" s="80"/>
    </row>
    <row r="306" spans="7:81" s="61" customFormat="1" ht="36.75" customHeight="1" x14ac:dyDescent="0.15">
      <c r="G306" s="80"/>
      <c r="H306" s="350"/>
      <c r="I306" s="350"/>
      <c r="J306" s="350"/>
      <c r="K306" s="350"/>
      <c r="L306" s="350"/>
      <c r="M306" s="350"/>
      <c r="N306" s="350"/>
      <c r="O306" s="350"/>
      <c r="P306" s="350"/>
      <c r="Q306" s="350"/>
      <c r="R306" s="350"/>
      <c r="S306" s="2"/>
      <c r="T306" s="2"/>
      <c r="U306" s="2"/>
      <c r="V306" s="2"/>
      <c r="W306" s="2"/>
      <c r="Y306" s="375"/>
      <c r="Z306" s="2"/>
      <c r="AA306" s="2"/>
      <c r="AB306" s="2"/>
      <c r="AC306" s="2"/>
      <c r="AD306" s="2"/>
      <c r="AE306" s="2"/>
      <c r="AF306" s="2"/>
      <c r="AG306" s="2"/>
      <c r="AH306" s="2"/>
      <c r="AI306" s="2"/>
      <c r="AJ306" s="2"/>
      <c r="AK306" s="350"/>
      <c r="AL306" s="350"/>
      <c r="AM306" s="350"/>
      <c r="AN306" s="350"/>
      <c r="AO306" s="350"/>
      <c r="AP306" s="350"/>
      <c r="AQ306" s="125"/>
      <c r="AR306" s="125"/>
      <c r="AS306" s="80"/>
      <c r="AT306" s="202"/>
      <c r="AU306" s="350"/>
      <c r="AV306" s="350"/>
      <c r="AW306" s="350"/>
      <c r="AX306" s="350"/>
      <c r="AY306" s="350"/>
      <c r="AZ306" s="350"/>
      <c r="BA306" s="350"/>
      <c r="BB306" s="350"/>
      <c r="BC306" s="350"/>
      <c r="BD306" s="350"/>
      <c r="BE306" s="350"/>
      <c r="BF306" s="2"/>
      <c r="BG306" s="2"/>
      <c r="BH306" s="2"/>
      <c r="BI306" s="125"/>
      <c r="BJ306" s="125"/>
      <c r="BK306" s="375"/>
      <c r="BL306" s="2"/>
      <c r="BM306" s="2"/>
      <c r="BN306" s="2"/>
      <c r="BO306" s="2"/>
      <c r="BP306" s="2"/>
      <c r="BQ306" s="2"/>
      <c r="BR306" s="2"/>
      <c r="BS306" s="2"/>
      <c r="BT306" s="2"/>
      <c r="BU306" s="2"/>
      <c r="BV306" s="2"/>
      <c r="BW306" s="2"/>
      <c r="BX306" s="350"/>
      <c r="BY306" s="350"/>
      <c r="BZ306" s="125"/>
      <c r="CA306" s="125"/>
      <c r="CB306" s="350"/>
      <c r="CC306" s="80"/>
    </row>
    <row r="307" spans="7:81" s="61" customFormat="1" ht="36.75" customHeight="1" thickBot="1" x14ac:dyDescent="0.2">
      <c r="G307" s="80"/>
      <c r="H307" s="350"/>
      <c r="I307" s="350"/>
      <c r="J307" s="350"/>
      <c r="K307" s="350"/>
      <c r="L307" s="350"/>
      <c r="M307" s="350"/>
      <c r="N307" s="350"/>
      <c r="O307" s="350"/>
      <c r="P307" s="350"/>
      <c r="Q307" s="350"/>
      <c r="R307" s="350"/>
      <c r="S307" s="2"/>
      <c r="T307" s="2"/>
      <c r="U307" s="2"/>
      <c r="V307" s="2"/>
      <c r="W307" s="2"/>
      <c r="Y307" s="375"/>
      <c r="Z307" s="2"/>
      <c r="AA307" s="2"/>
      <c r="AB307" s="2"/>
      <c r="AC307" s="2"/>
      <c r="AD307" s="2"/>
      <c r="AE307" s="2"/>
      <c r="AF307" s="2"/>
      <c r="AG307" s="2"/>
      <c r="AH307" s="2"/>
      <c r="AI307" s="2"/>
      <c r="AJ307" s="2"/>
      <c r="AK307" s="350"/>
      <c r="AL307" s="350"/>
      <c r="AM307" s="350"/>
      <c r="AN307" s="350"/>
      <c r="AO307" s="350"/>
      <c r="AP307" s="350"/>
      <c r="AQ307" s="125"/>
      <c r="AR307" s="125"/>
      <c r="AS307" s="80"/>
      <c r="AT307" s="202"/>
      <c r="AU307" s="350"/>
      <c r="AV307" s="350"/>
      <c r="AW307" s="350"/>
      <c r="AX307" s="350"/>
      <c r="AY307" s="350"/>
      <c r="AZ307" s="350"/>
      <c r="BA307" s="350"/>
      <c r="BB307" s="350"/>
      <c r="BC307" s="350"/>
      <c r="BD307" s="350"/>
      <c r="BE307" s="350"/>
      <c r="BF307" s="2"/>
      <c r="BG307" s="2"/>
      <c r="BH307" s="2"/>
      <c r="BI307" s="125"/>
      <c r="BJ307" s="125"/>
      <c r="BK307" s="375"/>
      <c r="BL307" s="2"/>
      <c r="BM307" s="2"/>
      <c r="BN307" s="2"/>
      <c r="BO307" s="2"/>
      <c r="BP307" s="2"/>
      <c r="BQ307" s="2"/>
      <c r="BR307" s="2"/>
      <c r="BS307" s="2"/>
      <c r="BT307" s="2"/>
      <c r="BU307" s="2"/>
      <c r="BV307" s="2"/>
      <c r="BW307" s="2"/>
      <c r="BX307" s="350"/>
      <c r="BY307" s="350"/>
      <c r="BZ307" s="125"/>
      <c r="CA307" s="125"/>
      <c r="CB307" s="350"/>
      <c r="CC307" s="80"/>
    </row>
    <row r="308" spans="7:81" s="61" customFormat="1" ht="36.75" customHeight="1" x14ac:dyDescent="0.15">
      <c r="G308" s="80"/>
      <c r="H308" s="350"/>
      <c r="I308" s="350"/>
      <c r="J308" s="350"/>
      <c r="K308" s="350"/>
      <c r="L308" s="350"/>
      <c r="M308" s="350"/>
      <c r="N308" s="350"/>
      <c r="O308" s="350"/>
      <c r="P308" s="350"/>
      <c r="Q308" s="350"/>
      <c r="R308" s="350"/>
      <c r="S308" s="2"/>
      <c r="T308" s="2"/>
      <c r="U308" s="2"/>
      <c r="V308" s="2"/>
      <c r="W308" s="2"/>
      <c r="Y308" s="861" t="str">
        <f>計算_集計!FL15</f>
        <v/>
      </c>
      <c r="Z308" s="2"/>
      <c r="AA308" s="2"/>
      <c r="AB308" s="2"/>
      <c r="AC308" s="2"/>
      <c r="AD308" s="2"/>
      <c r="AE308" s="2"/>
      <c r="AF308" s="2"/>
      <c r="AG308" s="2"/>
      <c r="AH308" s="2"/>
      <c r="AI308" s="2"/>
      <c r="AJ308" s="2"/>
      <c r="AK308" s="350"/>
      <c r="AL308" s="350"/>
      <c r="AM308" s="350"/>
      <c r="AN308" s="350"/>
      <c r="AO308" s="350"/>
      <c r="AP308" s="350"/>
      <c r="AQ308" s="125"/>
      <c r="AR308" s="125"/>
      <c r="AS308" s="80"/>
      <c r="AT308" s="202"/>
      <c r="AU308" s="350"/>
      <c r="AV308" s="350"/>
      <c r="AW308" s="350"/>
      <c r="AX308" s="350"/>
      <c r="AY308" s="350"/>
      <c r="AZ308" s="350"/>
      <c r="BA308" s="350"/>
      <c r="BB308" s="350"/>
      <c r="BC308" s="350"/>
      <c r="BD308" s="350"/>
      <c r="BE308" s="350"/>
      <c r="BF308" s="2"/>
      <c r="BG308" s="2"/>
      <c r="BH308" s="2"/>
      <c r="BI308" s="125"/>
      <c r="BJ308" s="125"/>
      <c r="BK308" s="861" t="str">
        <f>計算_集計!GL15</f>
        <v/>
      </c>
      <c r="BL308" s="2"/>
      <c r="BM308" s="2"/>
      <c r="BN308" s="2"/>
      <c r="BO308" s="2"/>
      <c r="BP308" s="2"/>
      <c r="BQ308" s="2"/>
      <c r="BR308" s="2"/>
      <c r="BS308" s="2"/>
      <c r="BT308" s="2"/>
      <c r="BU308" s="2"/>
      <c r="BV308" s="2"/>
      <c r="BW308" s="2"/>
      <c r="BX308" s="350"/>
      <c r="BY308" s="350"/>
      <c r="BZ308" s="125"/>
      <c r="CA308" s="125"/>
      <c r="CB308" s="350"/>
      <c r="CC308" s="80"/>
    </row>
    <row r="309" spans="7:81" s="61" customFormat="1" ht="36.75" customHeight="1" thickBot="1" x14ac:dyDescent="0.2">
      <c r="G309" s="80"/>
      <c r="H309" s="350"/>
      <c r="I309" s="350"/>
      <c r="J309" s="350"/>
      <c r="K309" s="350"/>
      <c r="L309" s="350"/>
      <c r="M309" s="350"/>
      <c r="N309" s="350"/>
      <c r="O309" s="350"/>
      <c r="P309" s="350"/>
      <c r="Q309" s="350"/>
      <c r="R309" s="350"/>
      <c r="S309" s="2"/>
      <c r="T309" s="2"/>
      <c r="U309" s="2"/>
      <c r="V309" s="2"/>
      <c r="W309" s="2"/>
      <c r="Y309" s="862"/>
      <c r="Z309" s="2"/>
      <c r="AA309" s="2"/>
      <c r="AB309" s="2"/>
      <c r="AC309" s="2"/>
      <c r="AD309" s="2"/>
      <c r="AE309" s="2"/>
      <c r="AF309" s="2"/>
      <c r="AG309" s="2"/>
      <c r="AH309" s="2"/>
      <c r="AI309" s="2"/>
      <c r="AJ309" s="2"/>
      <c r="AK309" s="350"/>
      <c r="AL309" s="350"/>
      <c r="AM309" s="350"/>
      <c r="AN309" s="350"/>
      <c r="AO309" s="350"/>
      <c r="AP309" s="350"/>
      <c r="AQ309" s="125"/>
      <c r="AR309" s="125"/>
      <c r="AS309" s="80"/>
      <c r="AT309" s="202"/>
      <c r="AU309" s="350"/>
      <c r="AV309" s="350"/>
      <c r="AW309" s="350"/>
      <c r="AX309" s="350"/>
      <c r="AY309" s="350"/>
      <c r="AZ309" s="350"/>
      <c r="BA309" s="350"/>
      <c r="BB309" s="350"/>
      <c r="BC309" s="350"/>
      <c r="BD309" s="350"/>
      <c r="BE309" s="350"/>
      <c r="BF309" s="2"/>
      <c r="BG309" s="2"/>
      <c r="BH309" s="2"/>
      <c r="BI309" s="125"/>
      <c r="BJ309" s="125"/>
      <c r="BK309" s="862"/>
      <c r="BL309" s="2"/>
      <c r="BM309" s="2"/>
      <c r="BN309" s="2"/>
      <c r="BO309" s="2"/>
      <c r="BP309" s="2"/>
      <c r="BQ309" s="2"/>
      <c r="BR309" s="2"/>
      <c r="BS309" s="2"/>
      <c r="BT309" s="2"/>
      <c r="BU309" s="2"/>
      <c r="BV309" s="2"/>
      <c r="BW309" s="2"/>
      <c r="BX309" s="350"/>
      <c r="BY309" s="350"/>
      <c r="BZ309" s="125"/>
      <c r="CA309" s="125"/>
      <c r="CB309" s="350"/>
      <c r="CC309" s="80"/>
    </row>
    <row r="310" spans="7:81" s="61" customFormat="1" ht="36.75" customHeight="1" x14ac:dyDescent="0.15">
      <c r="G310" s="80"/>
      <c r="H310" s="350"/>
      <c r="I310" s="350"/>
      <c r="J310" s="350"/>
      <c r="K310" s="350"/>
      <c r="L310" s="350"/>
      <c r="M310" s="350"/>
      <c r="N310" s="350"/>
      <c r="O310" s="350"/>
      <c r="P310" s="350"/>
      <c r="Q310" s="350"/>
      <c r="R310" s="350"/>
      <c r="S310" s="2"/>
      <c r="T310" s="2"/>
      <c r="U310" s="2"/>
      <c r="V310" s="2"/>
      <c r="W310" s="2"/>
      <c r="Y310" s="375"/>
      <c r="Z310" s="2"/>
      <c r="AA310" s="2"/>
      <c r="AB310" s="2"/>
      <c r="AC310" s="2"/>
      <c r="AD310" s="2"/>
      <c r="AE310" s="2"/>
      <c r="AF310" s="2"/>
      <c r="AG310" s="2"/>
      <c r="AH310" s="2"/>
      <c r="AI310" s="2"/>
      <c r="AJ310" s="2"/>
      <c r="AK310" s="350"/>
      <c r="AL310" s="350"/>
      <c r="AM310" s="350"/>
      <c r="AN310" s="350"/>
      <c r="AO310" s="350"/>
      <c r="AP310" s="350"/>
      <c r="AQ310" s="125"/>
      <c r="AR310" s="125"/>
      <c r="AS310" s="80"/>
      <c r="AT310" s="202"/>
      <c r="AU310" s="350"/>
      <c r="AV310" s="350"/>
      <c r="AW310" s="350"/>
      <c r="AX310" s="350"/>
      <c r="AY310" s="350"/>
      <c r="AZ310" s="350"/>
      <c r="BA310" s="350"/>
      <c r="BB310" s="350"/>
      <c r="BC310" s="350"/>
      <c r="BD310" s="350"/>
      <c r="BE310" s="350"/>
      <c r="BF310" s="2"/>
      <c r="BG310" s="2"/>
      <c r="BH310" s="2"/>
      <c r="BI310" s="125"/>
      <c r="BJ310" s="125"/>
      <c r="BK310" s="375"/>
      <c r="BL310" s="2"/>
      <c r="BM310" s="2"/>
      <c r="BN310" s="2"/>
      <c r="BO310" s="2"/>
      <c r="BP310" s="2"/>
      <c r="BQ310" s="2"/>
      <c r="BR310" s="2"/>
      <c r="BS310" s="2"/>
      <c r="BT310" s="2"/>
      <c r="BU310" s="2"/>
      <c r="BV310" s="2"/>
      <c r="BW310" s="2"/>
      <c r="BX310" s="350"/>
      <c r="BY310" s="350"/>
      <c r="BZ310" s="125"/>
      <c r="CA310" s="125"/>
      <c r="CB310" s="350"/>
      <c r="CC310" s="80"/>
    </row>
    <row r="311" spans="7:81" s="61" customFormat="1" ht="36.75" customHeight="1" x14ac:dyDescent="0.15">
      <c r="G311" s="80"/>
      <c r="H311" s="350"/>
      <c r="I311" s="350"/>
      <c r="J311" s="350"/>
      <c r="K311" s="350"/>
      <c r="L311" s="350"/>
      <c r="M311" s="350"/>
      <c r="N311" s="350"/>
      <c r="O311" s="350"/>
      <c r="P311" s="350"/>
      <c r="Q311" s="350"/>
      <c r="R311" s="350"/>
      <c r="S311" s="2"/>
      <c r="T311" s="2"/>
      <c r="U311" s="2"/>
      <c r="V311" s="2"/>
      <c r="W311" s="2"/>
      <c r="Y311" s="376"/>
      <c r="Z311" s="2"/>
      <c r="AA311" s="2"/>
      <c r="AB311" s="2"/>
      <c r="AC311" s="2"/>
      <c r="AD311" s="2"/>
      <c r="AE311" s="2"/>
      <c r="AF311" s="2"/>
      <c r="AG311" s="2"/>
      <c r="AH311" s="2"/>
      <c r="AI311" s="2"/>
      <c r="AJ311" s="2"/>
      <c r="AK311" s="350"/>
      <c r="AL311" s="350"/>
      <c r="AM311" s="350"/>
      <c r="AN311" s="350"/>
      <c r="AO311" s="350"/>
      <c r="AP311" s="350"/>
      <c r="AQ311" s="125"/>
      <c r="AR311" s="125"/>
      <c r="AS311" s="80"/>
      <c r="AT311" s="202"/>
      <c r="AU311" s="350"/>
      <c r="AV311" s="350"/>
      <c r="AW311" s="350"/>
      <c r="AX311" s="350"/>
      <c r="AY311" s="350"/>
      <c r="AZ311" s="350"/>
      <c r="BA311" s="350"/>
      <c r="BB311" s="350"/>
      <c r="BC311" s="350"/>
      <c r="BD311" s="350"/>
      <c r="BE311" s="350"/>
      <c r="BF311" s="2"/>
      <c r="BG311" s="2"/>
      <c r="BH311" s="2"/>
      <c r="BI311" s="125"/>
      <c r="BJ311" s="125"/>
      <c r="BK311" s="376"/>
      <c r="BL311" s="2"/>
      <c r="BM311" s="2"/>
      <c r="BN311" s="2"/>
      <c r="BO311" s="2"/>
      <c r="BP311" s="2"/>
      <c r="BQ311" s="2"/>
      <c r="BR311" s="2"/>
      <c r="BS311" s="2"/>
      <c r="BT311" s="2"/>
      <c r="BU311" s="2"/>
      <c r="BV311" s="2"/>
      <c r="BW311" s="2"/>
      <c r="BX311" s="350"/>
      <c r="BY311" s="350"/>
      <c r="BZ311" s="125"/>
      <c r="CA311" s="125"/>
      <c r="CB311" s="350"/>
      <c r="CC311" s="80"/>
    </row>
    <row r="312" spans="7:81" s="61" customFormat="1" ht="36.75" customHeight="1" thickBot="1" x14ac:dyDescent="0.2">
      <c r="G312" s="80"/>
      <c r="H312" s="350"/>
      <c r="I312" s="350"/>
      <c r="J312" s="350"/>
      <c r="K312" s="350"/>
      <c r="L312" s="350"/>
      <c r="M312" s="350"/>
      <c r="N312" s="350"/>
      <c r="O312" s="350"/>
      <c r="P312" s="350"/>
      <c r="Q312" s="350"/>
      <c r="R312" s="350"/>
      <c r="S312" s="2"/>
      <c r="T312" s="2"/>
      <c r="U312" s="2"/>
      <c r="V312" s="2"/>
      <c r="W312" s="2"/>
      <c r="Y312" s="376"/>
      <c r="Z312" s="2"/>
      <c r="AA312" s="2"/>
      <c r="AB312" s="2"/>
      <c r="AC312" s="2"/>
      <c r="AD312" s="2"/>
      <c r="AE312" s="2"/>
      <c r="AF312" s="2"/>
      <c r="AG312" s="2"/>
      <c r="AH312" s="2"/>
      <c r="AI312" s="2"/>
      <c r="AJ312" s="2"/>
      <c r="AK312" s="350"/>
      <c r="AL312" s="350"/>
      <c r="AM312" s="350"/>
      <c r="AN312" s="350"/>
      <c r="AO312" s="350"/>
      <c r="AP312" s="350"/>
      <c r="AQ312" s="125"/>
      <c r="AR312" s="125"/>
      <c r="AS312" s="80"/>
      <c r="AT312" s="202"/>
      <c r="AU312" s="350"/>
      <c r="AV312" s="350"/>
      <c r="AW312" s="350"/>
      <c r="AX312" s="350"/>
      <c r="AY312" s="350"/>
      <c r="AZ312" s="350"/>
      <c r="BA312" s="350"/>
      <c r="BB312" s="350"/>
      <c r="BC312" s="350"/>
      <c r="BD312" s="350"/>
      <c r="BE312" s="350"/>
      <c r="BF312" s="2"/>
      <c r="BG312" s="2"/>
      <c r="BH312" s="2"/>
      <c r="BI312" s="125"/>
      <c r="BJ312" s="125"/>
      <c r="BK312" s="376"/>
      <c r="BL312" s="2"/>
      <c r="BM312" s="2"/>
      <c r="BN312" s="2"/>
      <c r="BO312" s="2"/>
      <c r="BP312" s="2"/>
      <c r="BQ312" s="2"/>
      <c r="BR312" s="2"/>
      <c r="BS312" s="2"/>
      <c r="BT312" s="2"/>
      <c r="BU312" s="2"/>
      <c r="BV312" s="2"/>
      <c r="BW312" s="2"/>
      <c r="BX312" s="350"/>
      <c r="BY312" s="350"/>
      <c r="BZ312" s="125"/>
      <c r="CA312" s="125"/>
      <c r="CB312" s="350"/>
      <c r="CC312" s="80"/>
    </row>
    <row r="313" spans="7:81" s="61" customFormat="1" ht="36.75" customHeight="1" x14ac:dyDescent="0.15">
      <c r="G313" s="80"/>
      <c r="H313" s="350"/>
      <c r="I313" s="350"/>
      <c r="J313" s="350"/>
      <c r="K313" s="350"/>
      <c r="L313" s="350"/>
      <c r="M313" s="350"/>
      <c r="N313" s="350"/>
      <c r="O313" s="350"/>
      <c r="P313" s="350"/>
      <c r="Q313" s="350"/>
      <c r="R313" s="350"/>
      <c r="S313" s="2"/>
      <c r="T313" s="2"/>
      <c r="U313" s="2"/>
      <c r="V313" s="2"/>
      <c r="W313" s="2"/>
      <c r="Y313" s="861" t="str">
        <f>計算_集計!FN15</f>
        <v/>
      </c>
      <c r="Z313" s="2"/>
      <c r="AA313" s="2"/>
      <c r="AB313" s="2"/>
      <c r="AC313" s="2"/>
      <c r="AD313" s="2"/>
      <c r="AE313" s="2"/>
      <c r="AF313" s="2"/>
      <c r="AG313" s="2"/>
      <c r="AH313" s="2"/>
      <c r="AI313" s="2"/>
      <c r="AJ313" s="2"/>
      <c r="AK313" s="350"/>
      <c r="AL313" s="350"/>
      <c r="AM313" s="350"/>
      <c r="AN313" s="350"/>
      <c r="AO313" s="350"/>
      <c r="AP313" s="350"/>
      <c r="AQ313" s="125"/>
      <c r="AR313" s="125"/>
      <c r="AS313" s="80"/>
      <c r="AT313" s="202"/>
      <c r="AU313" s="350"/>
      <c r="AV313" s="350"/>
      <c r="AW313" s="350"/>
      <c r="AX313" s="350"/>
      <c r="AY313" s="350"/>
      <c r="AZ313" s="350"/>
      <c r="BA313" s="350"/>
      <c r="BB313" s="350"/>
      <c r="BC313" s="350"/>
      <c r="BD313" s="350"/>
      <c r="BE313" s="350"/>
      <c r="BF313" s="2"/>
      <c r="BG313" s="2"/>
      <c r="BH313" s="2"/>
      <c r="BI313" s="125"/>
      <c r="BJ313" s="125"/>
      <c r="BK313" s="861" t="str">
        <f>計算_集計!GN15</f>
        <v/>
      </c>
      <c r="BL313" s="2"/>
      <c r="BM313" s="2"/>
      <c r="BN313" s="2"/>
      <c r="BO313" s="2"/>
      <c r="BP313" s="2"/>
      <c r="BQ313" s="2"/>
      <c r="BR313" s="2"/>
      <c r="BS313" s="2"/>
      <c r="BT313" s="2"/>
      <c r="BU313" s="2"/>
      <c r="BV313" s="2"/>
      <c r="BW313" s="2"/>
      <c r="BX313" s="350"/>
      <c r="BY313" s="350"/>
      <c r="BZ313" s="125"/>
      <c r="CA313" s="125"/>
      <c r="CB313" s="350"/>
      <c r="CC313" s="80"/>
    </row>
    <row r="314" spans="7:81" s="61" customFormat="1" ht="36.75" customHeight="1" thickBot="1" x14ac:dyDescent="0.2">
      <c r="G314" s="80"/>
      <c r="H314" s="350"/>
      <c r="I314" s="350"/>
      <c r="J314" s="350"/>
      <c r="K314" s="350"/>
      <c r="L314" s="350"/>
      <c r="M314" s="350"/>
      <c r="N314" s="350"/>
      <c r="O314" s="350"/>
      <c r="P314" s="350"/>
      <c r="Q314" s="350"/>
      <c r="R314" s="350"/>
      <c r="S314" s="2"/>
      <c r="T314" s="2"/>
      <c r="U314" s="2"/>
      <c r="V314" s="2"/>
      <c r="W314" s="2"/>
      <c r="Y314" s="862"/>
      <c r="Z314" s="2"/>
      <c r="AA314" s="2"/>
      <c r="AB314" s="2"/>
      <c r="AC314" s="2"/>
      <c r="AD314" s="2"/>
      <c r="AE314" s="2"/>
      <c r="AF314" s="2"/>
      <c r="AG314" s="2"/>
      <c r="AH314" s="2"/>
      <c r="AI314" s="2"/>
      <c r="AJ314" s="2"/>
      <c r="AK314" s="350"/>
      <c r="AL314" s="350"/>
      <c r="AM314" s="350"/>
      <c r="AN314" s="350"/>
      <c r="AO314" s="350"/>
      <c r="AP314" s="350"/>
      <c r="AQ314" s="125"/>
      <c r="AR314" s="125"/>
      <c r="AS314" s="80"/>
      <c r="AT314" s="202"/>
      <c r="AU314" s="350"/>
      <c r="AV314" s="350"/>
      <c r="AW314" s="350"/>
      <c r="AX314" s="350"/>
      <c r="AY314" s="350"/>
      <c r="AZ314" s="350"/>
      <c r="BA314" s="350"/>
      <c r="BB314" s="350"/>
      <c r="BC314" s="350"/>
      <c r="BD314" s="350"/>
      <c r="BE314" s="350"/>
      <c r="BF314" s="2"/>
      <c r="BG314" s="2"/>
      <c r="BH314" s="2"/>
      <c r="BI314" s="125"/>
      <c r="BJ314" s="125"/>
      <c r="BK314" s="862"/>
      <c r="BL314" s="2"/>
      <c r="BM314" s="2"/>
      <c r="BN314" s="2"/>
      <c r="BO314" s="2"/>
      <c r="BP314" s="2"/>
      <c r="BQ314" s="2"/>
      <c r="BR314" s="2"/>
      <c r="BS314" s="2"/>
      <c r="BT314" s="2"/>
      <c r="BU314" s="2"/>
      <c r="BV314" s="2"/>
      <c r="BW314" s="2"/>
      <c r="BX314" s="350"/>
      <c r="BY314" s="350"/>
      <c r="BZ314" s="125"/>
      <c r="CA314" s="125"/>
      <c r="CB314" s="350"/>
      <c r="CC314" s="80"/>
    </row>
    <row r="315" spans="7:81" s="61" customFormat="1" ht="36.75" customHeight="1" x14ac:dyDescent="0.15">
      <c r="G315" s="80"/>
      <c r="H315" s="350"/>
      <c r="I315" s="350"/>
      <c r="J315" s="350"/>
      <c r="K315" s="350"/>
      <c r="L315" s="350"/>
      <c r="M315" s="350"/>
      <c r="N315" s="350"/>
      <c r="O315" s="350"/>
      <c r="P315" s="350"/>
      <c r="Q315" s="350"/>
      <c r="R315" s="350"/>
      <c r="S315" s="2"/>
      <c r="T315" s="2"/>
      <c r="U315" s="2"/>
      <c r="V315" s="2"/>
      <c r="W315" s="2"/>
      <c r="Y315" s="376"/>
      <c r="Z315" s="2"/>
      <c r="AA315" s="2"/>
      <c r="AB315" s="2"/>
      <c r="AC315" s="2"/>
      <c r="AD315" s="2"/>
      <c r="AE315" s="2"/>
      <c r="AF315" s="2"/>
      <c r="AG315" s="2"/>
      <c r="AH315" s="2"/>
      <c r="AI315" s="2"/>
      <c r="AJ315" s="2"/>
      <c r="AK315" s="350"/>
      <c r="AL315" s="350"/>
      <c r="AM315" s="350"/>
      <c r="AN315" s="350"/>
      <c r="AO315" s="350"/>
      <c r="AP315" s="350"/>
      <c r="AQ315" s="125"/>
      <c r="AR315" s="125"/>
      <c r="AS315" s="80"/>
      <c r="AT315" s="202"/>
      <c r="AU315" s="350"/>
      <c r="AV315" s="350"/>
      <c r="AW315" s="350"/>
      <c r="AX315" s="350"/>
      <c r="AY315" s="350"/>
      <c r="AZ315" s="350"/>
      <c r="BA315" s="350"/>
      <c r="BB315" s="350"/>
      <c r="BC315" s="350"/>
      <c r="BD315" s="350"/>
      <c r="BE315" s="350"/>
      <c r="BF315" s="2"/>
      <c r="BG315" s="2"/>
      <c r="BH315" s="2"/>
      <c r="BI315" s="125"/>
      <c r="BJ315" s="125"/>
      <c r="BK315" s="376"/>
      <c r="BL315" s="2"/>
      <c r="BM315" s="2"/>
      <c r="BN315" s="2"/>
      <c r="BO315" s="2"/>
      <c r="BP315" s="2"/>
      <c r="BQ315" s="2"/>
      <c r="BR315" s="2"/>
      <c r="BS315" s="2"/>
      <c r="BT315" s="2"/>
      <c r="BU315" s="2"/>
      <c r="BV315" s="2"/>
      <c r="BW315" s="2"/>
      <c r="BX315" s="350"/>
      <c r="BY315" s="350"/>
      <c r="BZ315" s="125"/>
      <c r="CA315" s="125"/>
      <c r="CB315" s="350"/>
      <c r="CC315" s="80"/>
    </row>
    <row r="316" spans="7:81" s="61" customFormat="1" ht="36.75" customHeight="1" x14ac:dyDescent="0.15">
      <c r="G316" s="80"/>
      <c r="H316" s="350"/>
      <c r="I316" s="350"/>
      <c r="J316" s="350"/>
      <c r="K316" s="350"/>
      <c r="L316" s="350"/>
      <c r="M316" s="350"/>
      <c r="N316" s="350"/>
      <c r="O316" s="350"/>
      <c r="P316" s="350"/>
      <c r="Q316" s="350"/>
      <c r="R316" s="350"/>
      <c r="S316" s="2"/>
      <c r="T316" s="2"/>
      <c r="U316" s="2"/>
      <c r="V316" s="2"/>
      <c r="W316" s="2"/>
      <c r="Y316" s="376"/>
      <c r="Z316" s="2"/>
      <c r="AA316" s="2"/>
      <c r="AB316" s="2"/>
      <c r="AC316" s="2"/>
      <c r="AD316" s="2"/>
      <c r="AE316" s="2"/>
      <c r="AF316" s="2"/>
      <c r="AG316" s="2"/>
      <c r="AH316" s="2"/>
      <c r="AI316" s="2"/>
      <c r="AJ316" s="2"/>
      <c r="AK316" s="350"/>
      <c r="AL316" s="350"/>
      <c r="AM316" s="350"/>
      <c r="AN316" s="350"/>
      <c r="AO316" s="350"/>
      <c r="AP316" s="350"/>
      <c r="AQ316" s="125"/>
      <c r="AR316" s="125"/>
      <c r="AS316" s="80"/>
      <c r="AT316" s="202"/>
      <c r="AU316" s="350"/>
      <c r="AV316" s="350"/>
      <c r="AW316" s="350"/>
      <c r="AX316" s="350"/>
      <c r="AY316" s="350"/>
      <c r="AZ316" s="350"/>
      <c r="BA316" s="350"/>
      <c r="BB316" s="350"/>
      <c r="BC316" s="350"/>
      <c r="BD316" s="350"/>
      <c r="BE316" s="350"/>
      <c r="BF316" s="2"/>
      <c r="BG316" s="2"/>
      <c r="BH316" s="2"/>
      <c r="BI316" s="125"/>
      <c r="BJ316" s="125"/>
      <c r="BK316" s="376"/>
      <c r="BL316" s="2"/>
      <c r="BM316" s="2"/>
      <c r="BN316" s="2"/>
      <c r="BO316" s="2"/>
      <c r="BP316" s="2"/>
      <c r="BQ316" s="2"/>
      <c r="BR316" s="2"/>
      <c r="BS316" s="2"/>
      <c r="BT316" s="2"/>
      <c r="BU316" s="2"/>
      <c r="BV316" s="2"/>
      <c r="BW316" s="2"/>
      <c r="BX316" s="350"/>
      <c r="BY316" s="350"/>
      <c r="BZ316" s="125"/>
      <c r="CA316" s="125"/>
      <c r="CB316" s="350"/>
      <c r="CC316" s="80"/>
    </row>
    <row r="317" spans="7:81" s="61" customFormat="1" ht="36.75" customHeight="1" thickBot="1" x14ac:dyDescent="0.2">
      <c r="G317" s="80"/>
      <c r="H317" s="350"/>
      <c r="I317" s="350"/>
      <c r="J317" s="350"/>
      <c r="K317" s="350"/>
      <c r="L317" s="350"/>
      <c r="M317" s="350"/>
      <c r="N317" s="350"/>
      <c r="O317" s="350"/>
      <c r="P317" s="350"/>
      <c r="Q317" s="350"/>
      <c r="R317" s="350"/>
      <c r="S317" s="2"/>
      <c r="T317" s="2"/>
      <c r="U317" s="2"/>
      <c r="V317" s="2"/>
      <c r="W317" s="2"/>
      <c r="Y317" s="376"/>
      <c r="Z317" s="2"/>
      <c r="AA317" s="2"/>
      <c r="AB317" s="2"/>
      <c r="AC317" s="2"/>
      <c r="AD317" s="2"/>
      <c r="AE317" s="2"/>
      <c r="AF317" s="2"/>
      <c r="AG317" s="2"/>
      <c r="AH317" s="2"/>
      <c r="AI317" s="2"/>
      <c r="AJ317" s="2"/>
      <c r="AK317" s="350"/>
      <c r="AL317" s="350"/>
      <c r="AM317" s="350"/>
      <c r="AN317" s="350"/>
      <c r="AO317" s="350"/>
      <c r="AP317" s="350"/>
      <c r="AQ317" s="125"/>
      <c r="AR317" s="125"/>
      <c r="AS317" s="80"/>
      <c r="AT317" s="202"/>
      <c r="AU317" s="350"/>
      <c r="AV317" s="350"/>
      <c r="AW317" s="350"/>
      <c r="AX317" s="350"/>
      <c r="AY317" s="350"/>
      <c r="AZ317" s="350"/>
      <c r="BA317" s="350"/>
      <c r="BB317" s="350"/>
      <c r="BC317" s="350"/>
      <c r="BD317" s="350"/>
      <c r="BE317" s="350"/>
      <c r="BF317" s="2"/>
      <c r="BG317" s="2"/>
      <c r="BH317" s="2"/>
      <c r="BI317" s="125"/>
      <c r="BJ317" s="125"/>
      <c r="BK317" s="376"/>
      <c r="BL317" s="2"/>
      <c r="BM317" s="2"/>
      <c r="BN317" s="2"/>
      <c r="BO317" s="2"/>
      <c r="BP317" s="2"/>
      <c r="BQ317" s="2"/>
      <c r="BR317" s="2"/>
      <c r="BS317" s="2"/>
      <c r="BT317" s="2"/>
      <c r="BU317" s="2"/>
      <c r="BV317" s="2"/>
      <c r="BW317" s="2"/>
      <c r="BX317" s="350"/>
      <c r="BY317" s="350"/>
      <c r="BZ317" s="125"/>
      <c r="CA317" s="125"/>
      <c r="CB317" s="350"/>
      <c r="CC317" s="80"/>
    </row>
    <row r="318" spans="7:81" s="61" customFormat="1" ht="36.75" customHeight="1" x14ac:dyDescent="0.15">
      <c r="G318" s="80"/>
      <c r="H318" s="350"/>
      <c r="I318" s="350"/>
      <c r="J318" s="350"/>
      <c r="K318" s="350"/>
      <c r="L318" s="350"/>
      <c r="M318" s="350"/>
      <c r="N318" s="350"/>
      <c r="O318" s="350"/>
      <c r="P318" s="350"/>
      <c r="Q318" s="350"/>
      <c r="R318" s="350"/>
      <c r="S318" s="2"/>
      <c r="T318" s="2"/>
      <c r="U318" s="2"/>
      <c r="V318" s="2"/>
      <c r="W318" s="2"/>
      <c r="Y318" s="861" t="str">
        <f>計算_集計!FP15</f>
        <v/>
      </c>
      <c r="Z318" s="2"/>
      <c r="AA318" s="2"/>
      <c r="AB318" s="2"/>
      <c r="AC318" s="2"/>
      <c r="AD318" s="2"/>
      <c r="AE318" s="2"/>
      <c r="AF318" s="2"/>
      <c r="AG318" s="2"/>
      <c r="AH318" s="2"/>
      <c r="AI318" s="2"/>
      <c r="AJ318" s="2"/>
      <c r="AK318" s="350"/>
      <c r="AL318" s="350"/>
      <c r="AM318" s="350"/>
      <c r="AN318" s="350"/>
      <c r="AO318" s="350"/>
      <c r="AP318" s="350"/>
      <c r="AQ318" s="125"/>
      <c r="AR318" s="125"/>
      <c r="AS318" s="80"/>
      <c r="AT318" s="202"/>
      <c r="AU318" s="350"/>
      <c r="AV318" s="350"/>
      <c r="AW318" s="350"/>
      <c r="AX318" s="350"/>
      <c r="AY318" s="350"/>
      <c r="AZ318" s="350"/>
      <c r="BA318" s="350"/>
      <c r="BB318" s="350"/>
      <c r="BC318" s="350"/>
      <c r="BD318" s="350"/>
      <c r="BE318" s="350"/>
      <c r="BF318" s="2"/>
      <c r="BG318" s="2"/>
      <c r="BH318" s="2"/>
      <c r="BI318" s="125"/>
      <c r="BJ318" s="125"/>
      <c r="BK318" s="861" t="str">
        <f>計算_集計!GP15</f>
        <v/>
      </c>
      <c r="BL318" s="2"/>
      <c r="BM318" s="2"/>
      <c r="BN318" s="2"/>
      <c r="BO318" s="2"/>
      <c r="BP318" s="2"/>
      <c r="BQ318" s="2"/>
      <c r="BR318" s="2"/>
      <c r="BS318" s="2"/>
      <c r="BT318" s="2"/>
      <c r="BU318" s="2"/>
      <c r="BV318" s="2"/>
      <c r="BW318" s="2"/>
      <c r="BX318" s="350"/>
      <c r="BY318" s="350"/>
      <c r="BZ318" s="125"/>
      <c r="CA318" s="125"/>
      <c r="CB318" s="350"/>
      <c r="CC318" s="80"/>
    </row>
    <row r="319" spans="7:81" s="61" customFormat="1" ht="36.75" customHeight="1" thickBot="1" x14ac:dyDescent="0.2">
      <c r="G319" s="80"/>
      <c r="H319" s="350"/>
      <c r="I319" s="350"/>
      <c r="J319" s="350"/>
      <c r="K319" s="350"/>
      <c r="L319" s="350"/>
      <c r="M319" s="350"/>
      <c r="N319" s="350"/>
      <c r="O319" s="350"/>
      <c r="P319" s="350"/>
      <c r="Q319" s="350"/>
      <c r="R319" s="350"/>
      <c r="S319" s="2"/>
      <c r="T319" s="2"/>
      <c r="U319" s="2"/>
      <c r="V319" s="2"/>
      <c r="W319" s="2"/>
      <c r="Y319" s="862"/>
      <c r="Z319" s="2"/>
      <c r="AA319" s="2"/>
      <c r="AB319" s="2"/>
      <c r="AC319" s="2"/>
      <c r="AD319" s="2"/>
      <c r="AE319" s="2"/>
      <c r="AF319" s="2"/>
      <c r="AG319" s="2"/>
      <c r="AH319" s="2"/>
      <c r="AI319" s="2"/>
      <c r="AJ319" s="2"/>
      <c r="AK319" s="350"/>
      <c r="AL319" s="350"/>
      <c r="AM319" s="350"/>
      <c r="AN319" s="350"/>
      <c r="AO319" s="350"/>
      <c r="AP319" s="350"/>
      <c r="AQ319" s="125"/>
      <c r="AR319" s="125"/>
      <c r="AS319" s="80"/>
      <c r="AT319" s="202"/>
      <c r="AU319" s="350"/>
      <c r="AV319" s="350"/>
      <c r="AW319" s="350"/>
      <c r="AX319" s="350"/>
      <c r="AY319" s="350"/>
      <c r="AZ319" s="350"/>
      <c r="BA319" s="350"/>
      <c r="BB319" s="350"/>
      <c r="BC319" s="350"/>
      <c r="BD319" s="350"/>
      <c r="BE319" s="350"/>
      <c r="BF319" s="2"/>
      <c r="BG319" s="2"/>
      <c r="BH319" s="2"/>
      <c r="BI319" s="125"/>
      <c r="BJ319" s="125"/>
      <c r="BK319" s="862"/>
      <c r="BL319" s="2"/>
      <c r="BM319" s="2"/>
      <c r="BN319" s="2"/>
      <c r="BO319" s="2"/>
      <c r="BP319" s="2"/>
      <c r="BQ319" s="2"/>
      <c r="BR319" s="2"/>
      <c r="BS319" s="2"/>
      <c r="BT319" s="2"/>
      <c r="BU319" s="2"/>
      <c r="BV319" s="2"/>
      <c r="BW319" s="2"/>
      <c r="BX319" s="350"/>
      <c r="BY319" s="350"/>
      <c r="BZ319" s="125"/>
      <c r="CA319" s="125"/>
      <c r="CB319" s="350"/>
      <c r="CC319" s="80"/>
    </row>
    <row r="320" spans="7:81" s="61" customFormat="1" ht="36.75" customHeight="1" x14ac:dyDescent="0.15">
      <c r="G320" s="80"/>
      <c r="H320" s="350"/>
      <c r="I320" s="350"/>
      <c r="J320" s="350"/>
      <c r="K320" s="350"/>
      <c r="L320" s="350"/>
      <c r="M320" s="350"/>
      <c r="N320" s="350"/>
      <c r="O320" s="350"/>
      <c r="P320" s="350"/>
      <c r="Q320" s="350"/>
      <c r="R320" s="350"/>
      <c r="S320" s="2"/>
      <c r="T320" s="2"/>
      <c r="U320" s="2"/>
      <c r="V320" s="2"/>
      <c r="W320" s="2"/>
      <c r="Y320" s="376"/>
      <c r="Z320" s="2"/>
      <c r="AA320" s="2"/>
      <c r="AB320" s="2"/>
      <c r="AC320" s="2"/>
      <c r="AD320" s="2"/>
      <c r="AE320" s="2"/>
      <c r="AF320" s="2"/>
      <c r="AG320" s="2"/>
      <c r="AH320" s="2"/>
      <c r="AI320" s="2"/>
      <c r="AJ320" s="2"/>
      <c r="AK320" s="350"/>
      <c r="AL320" s="350"/>
      <c r="AM320" s="350"/>
      <c r="AN320" s="350"/>
      <c r="AO320" s="350"/>
      <c r="AP320" s="350"/>
      <c r="AQ320" s="125"/>
      <c r="AR320" s="125"/>
      <c r="AS320" s="80"/>
      <c r="AT320" s="202"/>
      <c r="AU320" s="350"/>
      <c r="AV320" s="350"/>
      <c r="AW320" s="350"/>
      <c r="AX320" s="350"/>
      <c r="AY320" s="350"/>
      <c r="AZ320" s="350"/>
      <c r="BA320" s="350"/>
      <c r="BB320" s="350"/>
      <c r="BC320" s="350"/>
      <c r="BD320" s="350"/>
      <c r="BE320" s="350"/>
      <c r="BF320" s="2"/>
      <c r="BG320" s="2"/>
      <c r="BH320" s="2"/>
      <c r="BI320" s="125"/>
      <c r="BJ320" s="125"/>
      <c r="BK320" s="376"/>
      <c r="BL320" s="2"/>
      <c r="BM320" s="2"/>
      <c r="BN320" s="2"/>
      <c r="BO320" s="2"/>
      <c r="BP320" s="2"/>
      <c r="BQ320" s="2"/>
      <c r="BR320" s="2"/>
      <c r="BS320" s="2"/>
      <c r="BT320" s="2"/>
      <c r="BU320" s="2"/>
      <c r="BV320" s="2"/>
      <c r="BW320" s="2"/>
      <c r="BX320" s="350"/>
      <c r="BY320" s="350"/>
      <c r="BZ320" s="125"/>
      <c r="CA320" s="125"/>
      <c r="CB320" s="350"/>
      <c r="CC320" s="80"/>
    </row>
    <row r="321" spans="7:81" s="61" customFormat="1" ht="36.75" customHeight="1" x14ac:dyDescent="0.15">
      <c r="G321" s="80"/>
      <c r="H321" s="350"/>
      <c r="I321" s="350"/>
      <c r="J321" s="350"/>
      <c r="K321" s="350"/>
      <c r="L321" s="350"/>
      <c r="M321" s="350"/>
      <c r="N321" s="350"/>
      <c r="O321" s="350"/>
      <c r="P321" s="350"/>
      <c r="Q321" s="350"/>
      <c r="R321" s="350"/>
      <c r="S321" s="2"/>
      <c r="T321" s="2"/>
      <c r="U321" s="2"/>
      <c r="V321" s="2"/>
      <c r="W321" s="2"/>
      <c r="Y321" s="376"/>
      <c r="Z321" s="2"/>
      <c r="AA321" s="2"/>
      <c r="AB321" s="2"/>
      <c r="AC321" s="2"/>
      <c r="AD321" s="2"/>
      <c r="AE321" s="2"/>
      <c r="AF321" s="2"/>
      <c r="AG321" s="2"/>
      <c r="AH321" s="2"/>
      <c r="AI321" s="2"/>
      <c r="AJ321" s="2"/>
      <c r="AK321" s="350"/>
      <c r="AL321" s="350"/>
      <c r="AM321" s="350"/>
      <c r="AN321" s="350"/>
      <c r="AO321" s="350"/>
      <c r="AP321" s="350"/>
      <c r="AQ321" s="125"/>
      <c r="AR321" s="125"/>
      <c r="AS321" s="80"/>
      <c r="AT321" s="202"/>
      <c r="AU321" s="350"/>
      <c r="AV321" s="350"/>
      <c r="AW321" s="350"/>
      <c r="AX321" s="350"/>
      <c r="AY321" s="350"/>
      <c r="AZ321" s="350"/>
      <c r="BA321" s="350"/>
      <c r="BB321" s="350"/>
      <c r="BC321" s="350"/>
      <c r="BD321" s="350"/>
      <c r="BE321" s="350"/>
      <c r="BF321" s="2"/>
      <c r="BG321" s="2"/>
      <c r="BH321" s="2"/>
      <c r="BI321" s="125"/>
      <c r="BJ321" s="125"/>
      <c r="BK321" s="376"/>
      <c r="BL321" s="2"/>
      <c r="BM321" s="2"/>
      <c r="BN321" s="2"/>
      <c r="BO321" s="2"/>
      <c r="BP321" s="2"/>
      <c r="BQ321" s="2"/>
      <c r="BR321" s="2"/>
      <c r="BS321" s="2"/>
      <c r="BT321" s="2"/>
      <c r="BU321" s="2"/>
      <c r="BV321" s="2"/>
      <c r="BW321" s="2"/>
      <c r="BX321" s="350"/>
      <c r="BY321" s="350"/>
      <c r="BZ321" s="125"/>
      <c r="CA321" s="125"/>
      <c r="CB321" s="350"/>
      <c r="CC321" s="80"/>
    </row>
    <row r="322" spans="7:81" s="61" customFormat="1" ht="36.75" customHeight="1" thickBot="1" x14ac:dyDescent="0.2">
      <c r="G322" s="80"/>
      <c r="H322" s="350"/>
      <c r="I322" s="350"/>
      <c r="J322" s="350"/>
      <c r="K322" s="350"/>
      <c r="L322" s="350"/>
      <c r="M322" s="350"/>
      <c r="N322" s="350"/>
      <c r="O322" s="350"/>
      <c r="P322" s="350"/>
      <c r="Q322" s="350"/>
      <c r="R322" s="350"/>
      <c r="S322" s="2"/>
      <c r="T322" s="2"/>
      <c r="U322" s="2"/>
      <c r="V322" s="2"/>
      <c r="W322" s="2"/>
      <c r="Y322" s="376"/>
      <c r="Z322" s="2"/>
      <c r="AA322" s="2"/>
      <c r="AB322" s="2"/>
      <c r="AC322" s="2"/>
      <c r="AD322" s="2"/>
      <c r="AE322" s="2"/>
      <c r="AF322" s="2"/>
      <c r="AG322" s="2"/>
      <c r="AH322" s="2"/>
      <c r="AI322" s="2"/>
      <c r="AJ322" s="2"/>
      <c r="AK322" s="350"/>
      <c r="AL322" s="350"/>
      <c r="AM322" s="350"/>
      <c r="AN322" s="350"/>
      <c r="AO322" s="350"/>
      <c r="AP322" s="350"/>
      <c r="AQ322" s="125"/>
      <c r="AR322" s="125"/>
      <c r="AS322" s="80"/>
      <c r="AT322" s="202"/>
      <c r="AU322" s="350"/>
      <c r="AV322" s="350"/>
      <c r="AW322" s="350"/>
      <c r="AX322" s="350"/>
      <c r="AY322" s="350"/>
      <c r="AZ322" s="350"/>
      <c r="BA322" s="350"/>
      <c r="BB322" s="350"/>
      <c r="BC322" s="350"/>
      <c r="BD322" s="350"/>
      <c r="BE322" s="350"/>
      <c r="BF322" s="2"/>
      <c r="BG322" s="2"/>
      <c r="BH322" s="2"/>
      <c r="BI322" s="125"/>
      <c r="BJ322" s="125"/>
      <c r="BK322" s="376"/>
      <c r="BL322" s="2"/>
      <c r="BM322" s="2"/>
      <c r="BN322" s="2"/>
      <c r="BO322" s="2"/>
      <c r="BP322" s="2"/>
      <c r="BQ322" s="2"/>
      <c r="BR322" s="2"/>
      <c r="BS322" s="2"/>
      <c r="BT322" s="2"/>
      <c r="BU322" s="2"/>
      <c r="BV322" s="2"/>
      <c r="BW322" s="2"/>
      <c r="BX322" s="350"/>
      <c r="BY322" s="350"/>
      <c r="BZ322" s="125"/>
      <c r="CA322" s="125"/>
      <c r="CB322" s="350"/>
      <c r="CC322" s="80"/>
    </row>
    <row r="323" spans="7:81" s="61" customFormat="1" ht="36.75" customHeight="1" x14ac:dyDescent="0.15">
      <c r="G323" s="80"/>
      <c r="H323" s="350"/>
      <c r="I323" s="350"/>
      <c r="J323" s="350"/>
      <c r="K323" s="350"/>
      <c r="L323" s="350"/>
      <c r="M323" s="350"/>
      <c r="N323" s="350"/>
      <c r="O323" s="350"/>
      <c r="P323" s="350"/>
      <c r="Q323" s="350"/>
      <c r="R323" s="350"/>
      <c r="S323" s="2"/>
      <c r="T323" s="2"/>
      <c r="U323" s="2"/>
      <c r="V323" s="2"/>
      <c r="W323" s="2"/>
      <c r="Y323" s="861" t="str">
        <f>計算_集計!FR15</f>
        <v/>
      </c>
      <c r="Z323" s="2"/>
      <c r="AA323" s="2"/>
      <c r="AB323" s="2"/>
      <c r="AC323" s="2"/>
      <c r="AD323" s="2"/>
      <c r="AE323" s="2"/>
      <c r="AF323" s="2"/>
      <c r="AG323" s="2"/>
      <c r="AH323" s="2"/>
      <c r="AI323" s="2"/>
      <c r="AJ323" s="2"/>
      <c r="AK323" s="350"/>
      <c r="AL323" s="350"/>
      <c r="AM323" s="350"/>
      <c r="AN323" s="350"/>
      <c r="AO323" s="350"/>
      <c r="AP323" s="350"/>
      <c r="AQ323" s="125"/>
      <c r="AR323" s="125"/>
      <c r="AS323" s="80"/>
      <c r="AT323" s="202"/>
      <c r="AU323" s="350"/>
      <c r="AV323" s="350"/>
      <c r="AW323" s="350"/>
      <c r="AX323" s="350"/>
      <c r="AY323" s="350"/>
      <c r="AZ323" s="350"/>
      <c r="BA323" s="350"/>
      <c r="BB323" s="350"/>
      <c r="BC323" s="350"/>
      <c r="BD323" s="350"/>
      <c r="BE323" s="350"/>
      <c r="BF323" s="2"/>
      <c r="BG323" s="2"/>
      <c r="BH323" s="2"/>
      <c r="BI323" s="125"/>
      <c r="BJ323" s="125"/>
      <c r="BK323" s="861" t="str">
        <f>計算_集計!GR15</f>
        <v/>
      </c>
      <c r="BL323" s="2"/>
      <c r="BM323" s="2"/>
      <c r="BN323" s="2"/>
      <c r="BO323" s="2"/>
      <c r="BP323" s="2"/>
      <c r="BQ323" s="2"/>
      <c r="BR323" s="2"/>
      <c r="BS323" s="2"/>
      <c r="BT323" s="2"/>
      <c r="BU323" s="2"/>
      <c r="BV323" s="2"/>
      <c r="BW323" s="2"/>
      <c r="BX323" s="350"/>
      <c r="BY323" s="350"/>
      <c r="BZ323" s="125"/>
      <c r="CA323" s="125"/>
      <c r="CB323" s="350"/>
      <c r="CC323" s="80"/>
    </row>
    <row r="324" spans="7:81" s="61" customFormat="1" ht="36.75" customHeight="1" thickBot="1" x14ac:dyDescent="0.2">
      <c r="G324" s="80"/>
      <c r="H324" s="350"/>
      <c r="I324" s="350"/>
      <c r="J324" s="350"/>
      <c r="K324" s="350"/>
      <c r="L324" s="350"/>
      <c r="M324" s="350"/>
      <c r="N324" s="350"/>
      <c r="O324" s="350"/>
      <c r="P324" s="350"/>
      <c r="Q324" s="350"/>
      <c r="R324" s="350"/>
      <c r="S324" s="2"/>
      <c r="T324" s="2"/>
      <c r="U324" s="2"/>
      <c r="V324" s="2"/>
      <c r="W324" s="2"/>
      <c r="Y324" s="862"/>
      <c r="Z324" s="2"/>
      <c r="AA324" s="2"/>
      <c r="AB324" s="2"/>
      <c r="AC324" s="2"/>
      <c r="AD324" s="2"/>
      <c r="AE324" s="2"/>
      <c r="AF324" s="2"/>
      <c r="AG324" s="2"/>
      <c r="AH324" s="2"/>
      <c r="AI324" s="2"/>
      <c r="AJ324" s="2"/>
      <c r="AK324" s="350"/>
      <c r="AL324" s="350"/>
      <c r="AM324" s="350"/>
      <c r="AN324" s="350"/>
      <c r="AO324" s="350"/>
      <c r="AP324" s="350"/>
      <c r="AQ324" s="125"/>
      <c r="AR324" s="125"/>
      <c r="AS324" s="80"/>
      <c r="AT324" s="202"/>
      <c r="AU324" s="350"/>
      <c r="AV324" s="350"/>
      <c r="AW324" s="350"/>
      <c r="AX324" s="350"/>
      <c r="AY324" s="350"/>
      <c r="AZ324" s="350"/>
      <c r="BA324" s="350"/>
      <c r="BB324" s="350"/>
      <c r="BC324" s="350"/>
      <c r="BD324" s="350"/>
      <c r="BE324" s="350"/>
      <c r="BF324" s="2"/>
      <c r="BG324" s="2"/>
      <c r="BH324" s="2"/>
      <c r="BI324" s="125"/>
      <c r="BJ324" s="125"/>
      <c r="BK324" s="862"/>
      <c r="BL324" s="2"/>
      <c r="BM324" s="2"/>
      <c r="BN324" s="2"/>
      <c r="BO324" s="2"/>
      <c r="BP324" s="2"/>
      <c r="BQ324" s="2"/>
      <c r="BR324" s="2"/>
      <c r="BS324" s="2"/>
      <c r="BT324" s="2"/>
      <c r="BU324" s="2"/>
      <c r="BV324" s="2"/>
      <c r="BW324" s="2"/>
      <c r="BX324" s="350"/>
      <c r="BY324" s="350"/>
      <c r="BZ324" s="125"/>
      <c r="CA324" s="125"/>
      <c r="CB324" s="350"/>
      <c r="CC324" s="80"/>
    </row>
    <row r="325" spans="7:81" s="61" customFormat="1" ht="36.75" customHeight="1" x14ac:dyDescent="0.15">
      <c r="G325" s="80"/>
      <c r="H325" s="350"/>
      <c r="I325" s="350"/>
      <c r="J325" s="350"/>
      <c r="K325" s="350"/>
      <c r="L325" s="350"/>
      <c r="M325" s="350"/>
      <c r="N325" s="350"/>
      <c r="O325" s="350"/>
      <c r="P325" s="350"/>
      <c r="Q325" s="350"/>
      <c r="R325" s="350"/>
      <c r="S325" s="2"/>
      <c r="T325" s="2"/>
      <c r="U325" s="2"/>
      <c r="V325" s="2"/>
      <c r="W325" s="2"/>
      <c r="Y325" s="376"/>
      <c r="Z325" s="2"/>
      <c r="AA325" s="2"/>
      <c r="AB325" s="2"/>
      <c r="AC325" s="2"/>
      <c r="AD325" s="2"/>
      <c r="AE325" s="2"/>
      <c r="AF325" s="2"/>
      <c r="AG325" s="2"/>
      <c r="AH325" s="2"/>
      <c r="AI325" s="2"/>
      <c r="AJ325" s="2"/>
      <c r="AK325" s="350"/>
      <c r="AL325" s="350"/>
      <c r="AM325" s="350"/>
      <c r="AN325" s="350"/>
      <c r="AO325" s="350"/>
      <c r="AP325" s="350"/>
      <c r="AQ325" s="125"/>
      <c r="AR325" s="125"/>
      <c r="AS325" s="80"/>
      <c r="AT325" s="202"/>
      <c r="AU325" s="350"/>
      <c r="AV325" s="350"/>
      <c r="AW325" s="350"/>
      <c r="AX325" s="350"/>
      <c r="AY325" s="350"/>
      <c r="AZ325" s="350"/>
      <c r="BA325" s="350"/>
      <c r="BB325" s="350"/>
      <c r="BC325" s="350"/>
      <c r="BD325" s="350"/>
      <c r="BE325" s="350"/>
      <c r="BF325" s="2"/>
      <c r="BG325" s="2"/>
      <c r="BH325" s="2"/>
      <c r="BI325" s="125"/>
      <c r="BJ325" s="125"/>
      <c r="BK325" s="376"/>
      <c r="BL325" s="2"/>
      <c r="BM325" s="2"/>
      <c r="BN325" s="2"/>
      <c r="BO325" s="2"/>
      <c r="BP325" s="2"/>
      <c r="BQ325" s="2"/>
      <c r="BR325" s="2"/>
      <c r="BS325" s="2"/>
      <c r="BT325" s="2"/>
      <c r="BU325" s="2"/>
      <c r="BV325" s="2"/>
      <c r="BW325" s="2"/>
      <c r="BX325" s="350"/>
      <c r="BY325" s="350"/>
      <c r="BZ325" s="125"/>
      <c r="CA325" s="125"/>
      <c r="CB325" s="350"/>
      <c r="CC325" s="80"/>
    </row>
    <row r="326" spans="7:81" s="61" customFormat="1" ht="36.75" customHeight="1" x14ac:dyDescent="0.15">
      <c r="G326" s="80"/>
      <c r="H326" s="350"/>
      <c r="I326" s="350"/>
      <c r="J326" s="350"/>
      <c r="K326" s="350"/>
      <c r="L326" s="350"/>
      <c r="M326" s="350"/>
      <c r="N326" s="350"/>
      <c r="O326" s="350"/>
      <c r="P326" s="350"/>
      <c r="Q326" s="350"/>
      <c r="R326" s="350"/>
      <c r="S326" s="2"/>
      <c r="T326" s="2"/>
      <c r="U326" s="2"/>
      <c r="V326" s="2"/>
      <c r="W326" s="2"/>
      <c r="Y326" s="376"/>
      <c r="Z326" s="2"/>
      <c r="AA326" s="2"/>
      <c r="AB326" s="2"/>
      <c r="AC326" s="2"/>
      <c r="AD326" s="2"/>
      <c r="AE326" s="2"/>
      <c r="AF326" s="2"/>
      <c r="AG326" s="2"/>
      <c r="AH326" s="2"/>
      <c r="AI326" s="2"/>
      <c r="AJ326" s="2"/>
      <c r="AK326" s="350"/>
      <c r="AL326" s="350"/>
      <c r="AM326" s="350"/>
      <c r="AN326" s="350"/>
      <c r="AO326" s="350"/>
      <c r="AP326" s="350"/>
      <c r="AQ326" s="125"/>
      <c r="AR326" s="125"/>
      <c r="AS326" s="80"/>
      <c r="AT326" s="202"/>
      <c r="AU326" s="350"/>
      <c r="AV326" s="350"/>
      <c r="AW326" s="350"/>
      <c r="AX326" s="350"/>
      <c r="AY326" s="350"/>
      <c r="AZ326" s="350"/>
      <c r="BA326" s="350"/>
      <c r="BB326" s="350"/>
      <c r="BC326" s="350"/>
      <c r="BD326" s="350"/>
      <c r="BE326" s="350"/>
      <c r="BF326" s="2"/>
      <c r="BG326" s="2"/>
      <c r="BH326" s="2"/>
      <c r="BI326" s="125"/>
      <c r="BJ326" s="125"/>
      <c r="BK326" s="376"/>
      <c r="BL326" s="2"/>
      <c r="BM326" s="2"/>
      <c r="BN326" s="2"/>
      <c r="BO326" s="2"/>
      <c r="BP326" s="2"/>
      <c r="BQ326" s="2"/>
      <c r="BR326" s="2"/>
      <c r="BS326" s="2"/>
      <c r="BT326" s="2"/>
      <c r="BU326" s="2"/>
      <c r="BV326" s="2"/>
      <c r="BW326" s="2"/>
      <c r="BX326" s="350"/>
      <c r="BY326" s="350"/>
      <c r="BZ326" s="125"/>
      <c r="CA326" s="125"/>
      <c r="CB326" s="350"/>
      <c r="CC326" s="80"/>
    </row>
    <row r="327" spans="7:81" s="61" customFormat="1" ht="36.75" customHeight="1" thickBot="1" x14ac:dyDescent="0.2">
      <c r="G327" s="80"/>
      <c r="H327" s="350"/>
      <c r="I327" s="350"/>
      <c r="J327" s="350"/>
      <c r="K327" s="350"/>
      <c r="L327" s="350"/>
      <c r="M327" s="350"/>
      <c r="N327" s="350"/>
      <c r="O327" s="350"/>
      <c r="P327" s="350"/>
      <c r="Q327" s="350"/>
      <c r="R327" s="350"/>
      <c r="S327" s="2"/>
      <c r="T327" s="2"/>
      <c r="U327" s="2"/>
      <c r="V327" s="2"/>
      <c r="W327" s="2"/>
      <c r="Y327" s="376"/>
      <c r="Z327" s="2"/>
      <c r="AA327" s="2"/>
      <c r="AB327" s="2"/>
      <c r="AC327" s="2"/>
      <c r="AD327" s="2"/>
      <c r="AE327" s="2"/>
      <c r="AF327" s="2"/>
      <c r="AG327" s="2"/>
      <c r="AH327" s="2"/>
      <c r="AI327" s="2"/>
      <c r="AJ327" s="2"/>
      <c r="AK327" s="350"/>
      <c r="AL327" s="350"/>
      <c r="AM327" s="350"/>
      <c r="AN327" s="350"/>
      <c r="AO327" s="350"/>
      <c r="AP327" s="350"/>
      <c r="AQ327" s="125"/>
      <c r="AR327" s="125"/>
      <c r="AS327" s="80"/>
      <c r="AT327" s="202"/>
      <c r="AU327" s="350"/>
      <c r="AV327" s="350"/>
      <c r="AW327" s="350"/>
      <c r="AX327" s="350"/>
      <c r="AY327" s="350"/>
      <c r="AZ327" s="350"/>
      <c r="BA327" s="350"/>
      <c r="BB327" s="350"/>
      <c r="BC327" s="350"/>
      <c r="BD327" s="350"/>
      <c r="BE327" s="350"/>
      <c r="BF327" s="2"/>
      <c r="BG327" s="2"/>
      <c r="BH327" s="2"/>
      <c r="BI327" s="125"/>
      <c r="BJ327" s="125"/>
      <c r="BK327" s="376"/>
      <c r="BL327" s="2"/>
      <c r="BM327" s="2"/>
      <c r="BN327" s="2"/>
      <c r="BO327" s="2"/>
      <c r="BP327" s="2"/>
      <c r="BQ327" s="2"/>
      <c r="BR327" s="2"/>
      <c r="BS327" s="2"/>
      <c r="BT327" s="2"/>
      <c r="BU327" s="2"/>
      <c r="BV327" s="2"/>
      <c r="BW327" s="2"/>
      <c r="BX327" s="350"/>
      <c r="BY327" s="350"/>
      <c r="BZ327" s="125"/>
      <c r="CA327" s="125"/>
      <c r="CB327" s="350"/>
      <c r="CC327" s="80"/>
    </row>
    <row r="328" spans="7:81" s="61" customFormat="1" ht="36.75" customHeight="1" x14ac:dyDescent="0.15">
      <c r="G328" s="80"/>
      <c r="H328" s="350"/>
      <c r="I328" s="350"/>
      <c r="J328" s="350"/>
      <c r="K328" s="350"/>
      <c r="L328" s="350"/>
      <c r="M328" s="350"/>
      <c r="N328" s="350"/>
      <c r="O328" s="350"/>
      <c r="P328" s="350"/>
      <c r="Q328" s="350"/>
      <c r="R328" s="350"/>
      <c r="S328" s="2"/>
      <c r="T328" s="2"/>
      <c r="U328" s="2"/>
      <c r="V328" s="2"/>
      <c r="W328" s="2"/>
      <c r="Y328" s="861" t="str">
        <f>計算_集計!FT15</f>
        <v/>
      </c>
      <c r="Z328" s="2"/>
      <c r="AA328" s="2"/>
      <c r="AB328" s="2"/>
      <c r="AC328" s="2"/>
      <c r="AD328" s="2"/>
      <c r="AE328" s="2"/>
      <c r="AF328" s="2"/>
      <c r="AG328" s="2"/>
      <c r="AH328" s="2"/>
      <c r="AI328" s="2"/>
      <c r="AJ328" s="2"/>
      <c r="AK328" s="350"/>
      <c r="AL328" s="350"/>
      <c r="AM328" s="350"/>
      <c r="AN328" s="350"/>
      <c r="AO328" s="350"/>
      <c r="AP328" s="350"/>
      <c r="AQ328" s="125"/>
      <c r="AR328" s="125"/>
      <c r="AS328" s="80"/>
      <c r="AT328" s="202"/>
      <c r="AU328" s="350"/>
      <c r="AV328" s="350"/>
      <c r="AW328" s="350"/>
      <c r="AX328" s="350"/>
      <c r="AY328" s="350"/>
      <c r="AZ328" s="350"/>
      <c r="BA328" s="350"/>
      <c r="BB328" s="350"/>
      <c r="BC328" s="350"/>
      <c r="BD328" s="350"/>
      <c r="BE328" s="350"/>
      <c r="BF328" s="2"/>
      <c r="BG328" s="2"/>
      <c r="BH328" s="2"/>
      <c r="BI328" s="125"/>
      <c r="BJ328" s="125"/>
      <c r="BK328" s="861" t="str">
        <f>計算_集計!GT15</f>
        <v/>
      </c>
      <c r="BL328" s="2"/>
      <c r="BM328" s="2"/>
      <c r="BN328" s="2"/>
      <c r="BO328" s="2"/>
      <c r="BP328" s="2"/>
      <c r="BQ328" s="2"/>
      <c r="BR328" s="2"/>
      <c r="BS328" s="2"/>
      <c r="BT328" s="2"/>
      <c r="BU328" s="2"/>
      <c r="BV328" s="2"/>
      <c r="BW328" s="2"/>
      <c r="BX328" s="350"/>
      <c r="BY328" s="350"/>
      <c r="BZ328" s="125"/>
      <c r="CA328" s="125"/>
      <c r="CB328" s="350"/>
      <c r="CC328" s="80"/>
    </row>
    <row r="329" spans="7:81" s="61" customFormat="1" ht="36.75" customHeight="1" thickBot="1" x14ac:dyDescent="0.2">
      <c r="G329" s="80"/>
      <c r="H329" s="350"/>
      <c r="I329" s="350"/>
      <c r="J329" s="350"/>
      <c r="K329" s="350"/>
      <c r="L329" s="350"/>
      <c r="M329" s="350"/>
      <c r="N329" s="350"/>
      <c r="O329" s="350"/>
      <c r="P329" s="350"/>
      <c r="Q329" s="350"/>
      <c r="R329" s="350"/>
      <c r="S329" s="2"/>
      <c r="T329" s="2"/>
      <c r="U329" s="2"/>
      <c r="V329" s="2"/>
      <c r="W329" s="2"/>
      <c r="Y329" s="862"/>
      <c r="Z329" s="2"/>
      <c r="AA329" s="2"/>
      <c r="AB329" s="2"/>
      <c r="AC329" s="2"/>
      <c r="AD329" s="2"/>
      <c r="AE329" s="2"/>
      <c r="AF329" s="2"/>
      <c r="AG329" s="2"/>
      <c r="AH329" s="2"/>
      <c r="AI329" s="2"/>
      <c r="AJ329" s="2"/>
      <c r="AK329" s="350"/>
      <c r="AL329" s="350"/>
      <c r="AM329" s="350"/>
      <c r="AN329" s="350"/>
      <c r="AO329" s="350"/>
      <c r="AP329" s="350"/>
      <c r="AQ329" s="125"/>
      <c r="AR329" s="125"/>
      <c r="AS329" s="80"/>
      <c r="AT329" s="202"/>
      <c r="AU329" s="350"/>
      <c r="AV329" s="350"/>
      <c r="AW329" s="350"/>
      <c r="AX329" s="350"/>
      <c r="AY329" s="350"/>
      <c r="AZ329" s="350"/>
      <c r="BA329" s="350"/>
      <c r="BB329" s="350"/>
      <c r="BC329" s="350"/>
      <c r="BD329" s="350"/>
      <c r="BE329" s="350"/>
      <c r="BF329" s="2"/>
      <c r="BG329" s="2"/>
      <c r="BH329" s="2"/>
      <c r="BI329" s="125"/>
      <c r="BJ329" s="125"/>
      <c r="BK329" s="862"/>
      <c r="BL329" s="2"/>
      <c r="BM329" s="2"/>
      <c r="BN329" s="2"/>
      <c r="BO329" s="2"/>
      <c r="BP329" s="2"/>
      <c r="BQ329" s="2"/>
      <c r="BR329" s="2"/>
      <c r="BS329" s="2"/>
      <c r="BT329" s="2"/>
      <c r="BU329" s="2"/>
      <c r="BV329" s="2"/>
      <c r="BW329" s="2"/>
      <c r="BX329" s="350"/>
      <c r="BY329" s="350"/>
      <c r="BZ329" s="125"/>
      <c r="CA329" s="125"/>
      <c r="CB329" s="350"/>
      <c r="CC329" s="80"/>
    </row>
    <row r="330" spans="7:81" s="61" customFormat="1" ht="36.75" customHeight="1" x14ac:dyDescent="0.15">
      <c r="G330" s="80"/>
      <c r="H330" s="350"/>
      <c r="I330" s="350"/>
      <c r="J330" s="350"/>
      <c r="K330" s="350"/>
      <c r="L330" s="350"/>
      <c r="M330" s="350"/>
      <c r="N330" s="350"/>
      <c r="O330" s="350"/>
      <c r="P330" s="350"/>
      <c r="Q330" s="350"/>
      <c r="R330" s="350"/>
      <c r="S330" s="2"/>
      <c r="T330" s="2"/>
      <c r="U330" s="2"/>
      <c r="V330" s="2"/>
      <c r="W330" s="2"/>
      <c r="Y330" s="376"/>
      <c r="Z330" s="2"/>
      <c r="AA330" s="2"/>
      <c r="AB330" s="2"/>
      <c r="AC330" s="2"/>
      <c r="AD330" s="2"/>
      <c r="AE330" s="2"/>
      <c r="AF330" s="2"/>
      <c r="AG330" s="2"/>
      <c r="AH330" s="2"/>
      <c r="AI330" s="2"/>
      <c r="AJ330" s="2"/>
      <c r="AK330" s="350"/>
      <c r="AL330" s="350"/>
      <c r="AM330" s="350"/>
      <c r="AN330" s="350"/>
      <c r="AO330" s="350"/>
      <c r="AP330" s="350"/>
      <c r="AQ330" s="125"/>
      <c r="AR330" s="125"/>
      <c r="AS330" s="80"/>
      <c r="AT330" s="202"/>
      <c r="AU330" s="350"/>
      <c r="AV330" s="350"/>
      <c r="AW330" s="350"/>
      <c r="AX330" s="350"/>
      <c r="AY330" s="350"/>
      <c r="AZ330" s="350"/>
      <c r="BA330" s="350"/>
      <c r="BB330" s="350"/>
      <c r="BC330" s="350"/>
      <c r="BD330" s="350"/>
      <c r="BE330" s="350"/>
      <c r="BF330" s="2"/>
      <c r="BG330" s="2"/>
      <c r="BH330" s="2"/>
      <c r="BI330" s="125"/>
      <c r="BJ330" s="125"/>
      <c r="BK330" s="376"/>
      <c r="BL330" s="2"/>
      <c r="BM330" s="2"/>
      <c r="BN330" s="2"/>
      <c r="BO330" s="2"/>
      <c r="BP330" s="2"/>
      <c r="BQ330" s="2"/>
      <c r="BR330" s="2"/>
      <c r="BS330" s="2"/>
      <c r="BT330" s="2"/>
      <c r="BU330" s="2"/>
      <c r="BV330" s="2"/>
      <c r="BW330" s="2"/>
      <c r="BX330" s="350"/>
      <c r="BY330" s="350"/>
      <c r="BZ330" s="125"/>
      <c r="CA330" s="125"/>
      <c r="CB330" s="350"/>
      <c r="CC330" s="80"/>
    </row>
    <row r="331" spans="7:81" s="61" customFormat="1" ht="36.75" customHeight="1" x14ac:dyDescent="0.15">
      <c r="G331" s="80"/>
      <c r="H331" s="350"/>
      <c r="I331" s="350"/>
      <c r="J331" s="350"/>
      <c r="K331" s="350"/>
      <c r="L331" s="350"/>
      <c r="M331" s="350"/>
      <c r="N331" s="350"/>
      <c r="O331" s="350"/>
      <c r="P331" s="350"/>
      <c r="Q331" s="350"/>
      <c r="R331" s="350"/>
      <c r="S331" s="2"/>
      <c r="T331" s="2"/>
      <c r="U331" s="2"/>
      <c r="V331" s="2"/>
      <c r="W331" s="2"/>
      <c r="Y331" s="376"/>
      <c r="Z331" s="2"/>
      <c r="AA331" s="2"/>
      <c r="AB331" s="2"/>
      <c r="AC331" s="2"/>
      <c r="AD331" s="2"/>
      <c r="AE331" s="2"/>
      <c r="AF331" s="2"/>
      <c r="AG331" s="2"/>
      <c r="AH331" s="2"/>
      <c r="AI331" s="2"/>
      <c r="AJ331" s="2"/>
      <c r="AK331" s="350"/>
      <c r="AL331" s="350"/>
      <c r="AM331" s="350"/>
      <c r="AN331" s="350"/>
      <c r="AO331" s="350"/>
      <c r="AP331" s="350"/>
      <c r="AQ331" s="125"/>
      <c r="AR331" s="125"/>
      <c r="AS331" s="80"/>
      <c r="AT331" s="202"/>
      <c r="AU331" s="350"/>
      <c r="AV331" s="350"/>
      <c r="AW331" s="350"/>
      <c r="AX331" s="350"/>
      <c r="AY331" s="350"/>
      <c r="AZ331" s="350"/>
      <c r="BA331" s="350"/>
      <c r="BB331" s="350"/>
      <c r="BC331" s="350"/>
      <c r="BD331" s="350"/>
      <c r="BE331" s="350"/>
      <c r="BF331" s="2"/>
      <c r="BG331" s="2"/>
      <c r="BH331" s="2"/>
      <c r="BI331" s="125"/>
      <c r="BJ331" s="125"/>
      <c r="BK331" s="376"/>
      <c r="BL331" s="2"/>
      <c r="BM331" s="2"/>
      <c r="BN331" s="2"/>
      <c r="BO331" s="2"/>
      <c r="BP331" s="2"/>
      <c r="BQ331" s="2"/>
      <c r="BR331" s="2"/>
      <c r="BS331" s="2"/>
      <c r="BT331" s="2"/>
      <c r="BU331" s="2"/>
      <c r="BV331" s="2"/>
      <c r="BW331" s="2"/>
      <c r="BX331" s="350"/>
      <c r="BY331" s="350"/>
      <c r="BZ331" s="125"/>
      <c r="CA331" s="125"/>
      <c r="CB331" s="350"/>
      <c r="CC331" s="80"/>
    </row>
    <row r="332" spans="7:81" s="61" customFormat="1" ht="36.75" customHeight="1" thickBot="1" x14ac:dyDescent="0.2">
      <c r="G332" s="80"/>
      <c r="H332" s="350"/>
      <c r="I332" s="350"/>
      <c r="J332" s="350"/>
      <c r="K332" s="350"/>
      <c r="L332" s="350"/>
      <c r="M332" s="350"/>
      <c r="N332" s="350"/>
      <c r="O332" s="350"/>
      <c r="P332" s="350"/>
      <c r="Q332" s="350"/>
      <c r="R332" s="350"/>
      <c r="S332" s="2"/>
      <c r="T332" s="2"/>
      <c r="U332" s="2"/>
      <c r="V332" s="2"/>
      <c r="W332" s="2"/>
      <c r="Y332" s="376"/>
      <c r="Z332" s="2"/>
      <c r="AA332" s="2"/>
      <c r="AB332" s="2"/>
      <c r="AC332" s="2"/>
      <c r="AD332" s="2"/>
      <c r="AE332" s="2"/>
      <c r="AF332" s="2"/>
      <c r="AG332" s="2"/>
      <c r="AH332" s="2"/>
      <c r="AI332" s="2"/>
      <c r="AJ332" s="2"/>
      <c r="AK332" s="350"/>
      <c r="AL332" s="350"/>
      <c r="AM332" s="350"/>
      <c r="AN332" s="350"/>
      <c r="AO332" s="350"/>
      <c r="AP332" s="350"/>
      <c r="AQ332" s="125"/>
      <c r="AR332" s="125"/>
      <c r="AS332" s="80"/>
      <c r="AT332" s="202"/>
      <c r="AU332" s="350"/>
      <c r="AV332" s="350"/>
      <c r="AW332" s="350"/>
      <c r="AX332" s="350"/>
      <c r="AY332" s="350"/>
      <c r="AZ332" s="350"/>
      <c r="BA332" s="350"/>
      <c r="BB332" s="350"/>
      <c r="BC332" s="350"/>
      <c r="BD332" s="350"/>
      <c r="BE332" s="350"/>
      <c r="BF332" s="2"/>
      <c r="BG332" s="2"/>
      <c r="BH332" s="2"/>
      <c r="BI332" s="125"/>
      <c r="BJ332" s="125"/>
      <c r="BK332" s="376"/>
      <c r="BL332" s="2"/>
      <c r="BM332" s="2"/>
      <c r="BN332" s="2"/>
      <c r="BO332" s="2"/>
      <c r="BP332" s="2"/>
      <c r="BQ332" s="2"/>
      <c r="BR332" s="2"/>
      <c r="BS332" s="2"/>
      <c r="BT332" s="2"/>
      <c r="BU332" s="2"/>
      <c r="BV332" s="2"/>
      <c r="BW332" s="2"/>
      <c r="BX332" s="350"/>
      <c r="BY332" s="350"/>
      <c r="BZ332" s="125"/>
      <c r="CA332" s="125"/>
      <c r="CB332" s="350"/>
      <c r="CC332" s="80"/>
    </row>
    <row r="333" spans="7:81" s="61" customFormat="1" ht="36.75" customHeight="1" x14ac:dyDescent="0.15">
      <c r="G333" s="80"/>
      <c r="H333" s="350"/>
      <c r="I333" s="350"/>
      <c r="J333" s="350"/>
      <c r="K333" s="350"/>
      <c r="L333" s="350"/>
      <c r="M333" s="350"/>
      <c r="N333" s="350"/>
      <c r="O333" s="350"/>
      <c r="P333" s="350"/>
      <c r="Q333" s="350"/>
      <c r="R333" s="350"/>
      <c r="S333" s="2"/>
      <c r="T333" s="2"/>
      <c r="U333" s="2"/>
      <c r="V333" s="2"/>
      <c r="W333" s="2"/>
      <c r="Y333" s="861" t="str">
        <f>計算_集計!FV15</f>
        <v/>
      </c>
      <c r="Z333" s="2"/>
      <c r="AA333" s="2"/>
      <c r="AB333" s="2"/>
      <c r="AC333" s="2"/>
      <c r="AD333" s="2"/>
      <c r="AE333" s="2"/>
      <c r="AF333" s="2"/>
      <c r="AG333" s="2"/>
      <c r="AH333" s="2"/>
      <c r="AI333" s="2"/>
      <c r="AJ333" s="2"/>
      <c r="AK333" s="350"/>
      <c r="AL333" s="350"/>
      <c r="AM333" s="350"/>
      <c r="AN333" s="350"/>
      <c r="AO333" s="350"/>
      <c r="AP333" s="350"/>
      <c r="AQ333" s="125"/>
      <c r="AR333" s="125"/>
      <c r="AS333" s="80"/>
      <c r="AT333" s="202"/>
      <c r="AU333" s="350"/>
      <c r="AV333" s="350"/>
      <c r="AW333" s="350"/>
      <c r="AX333" s="350"/>
      <c r="AY333" s="350"/>
      <c r="AZ333" s="350"/>
      <c r="BA333" s="350"/>
      <c r="BB333" s="350"/>
      <c r="BC333" s="350"/>
      <c r="BD333" s="350"/>
      <c r="BE333" s="350"/>
      <c r="BF333" s="2"/>
      <c r="BG333" s="2"/>
      <c r="BH333" s="2"/>
      <c r="BI333" s="125"/>
      <c r="BJ333" s="125"/>
      <c r="BK333" s="861" t="str">
        <f>計算_集計!GV15</f>
        <v/>
      </c>
      <c r="BL333" s="2"/>
      <c r="BM333" s="2"/>
      <c r="BN333" s="2"/>
      <c r="BO333" s="2"/>
      <c r="BP333" s="2"/>
      <c r="BQ333" s="2"/>
      <c r="BR333" s="2"/>
      <c r="BS333" s="2"/>
      <c r="BT333" s="2"/>
      <c r="BU333" s="2"/>
      <c r="BV333" s="2"/>
      <c r="BW333" s="2"/>
      <c r="BX333" s="350"/>
      <c r="BY333" s="350"/>
      <c r="BZ333" s="125"/>
      <c r="CA333" s="125"/>
      <c r="CB333" s="350"/>
      <c r="CC333" s="80"/>
    </row>
    <row r="334" spans="7:81" s="61" customFormat="1" ht="36.75" customHeight="1" thickBot="1" x14ac:dyDescent="0.2">
      <c r="G334" s="80"/>
      <c r="H334" s="350"/>
      <c r="I334" s="350"/>
      <c r="J334" s="350"/>
      <c r="K334" s="350"/>
      <c r="L334" s="350"/>
      <c r="M334" s="350"/>
      <c r="N334" s="350"/>
      <c r="O334" s="350"/>
      <c r="P334" s="350"/>
      <c r="Q334" s="350"/>
      <c r="R334" s="350"/>
      <c r="S334" s="2"/>
      <c r="T334" s="2"/>
      <c r="U334" s="2"/>
      <c r="V334" s="2"/>
      <c r="W334" s="2"/>
      <c r="Y334" s="862"/>
      <c r="Z334" s="2"/>
      <c r="AA334" s="2"/>
      <c r="AB334" s="2"/>
      <c r="AC334" s="2"/>
      <c r="AD334" s="2"/>
      <c r="AE334" s="2"/>
      <c r="AF334" s="2"/>
      <c r="AG334" s="2"/>
      <c r="AH334" s="2"/>
      <c r="AI334" s="2"/>
      <c r="AJ334" s="2"/>
      <c r="AK334" s="350"/>
      <c r="AL334" s="350"/>
      <c r="AM334" s="350"/>
      <c r="AN334" s="350"/>
      <c r="AO334" s="350"/>
      <c r="AP334" s="350"/>
      <c r="AQ334" s="125"/>
      <c r="AR334" s="125"/>
      <c r="AS334" s="80"/>
      <c r="AT334" s="202"/>
      <c r="AU334" s="350"/>
      <c r="AV334" s="350"/>
      <c r="AW334" s="350"/>
      <c r="AX334" s="350"/>
      <c r="AY334" s="350"/>
      <c r="AZ334" s="350"/>
      <c r="BA334" s="350"/>
      <c r="BB334" s="350"/>
      <c r="BC334" s="350"/>
      <c r="BD334" s="350"/>
      <c r="BE334" s="350"/>
      <c r="BF334" s="2"/>
      <c r="BG334" s="2"/>
      <c r="BH334" s="2"/>
      <c r="BI334" s="125"/>
      <c r="BJ334" s="125"/>
      <c r="BK334" s="862"/>
      <c r="BL334" s="2"/>
      <c r="BM334" s="2"/>
      <c r="BN334" s="2"/>
      <c r="BO334" s="2"/>
      <c r="BP334" s="2"/>
      <c r="BQ334" s="2"/>
      <c r="BR334" s="2"/>
      <c r="BS334" s="2"/>
      <c r="BT334" s="2"/>
      <c r="BU334" s="2"/>
      <c r="BV334" s="2"/>
      <c r="BW334" s="2"/>
      <c r="BX334" s="350"/>
      <c r="BY334" s="350"/>
      <c r="BZ334" s="125"/>
      <c r="CA334" s="125"/>
      <c r="CB334" s="350"/>
      <c r="CC334" s="80"/>
    </row>
    <row r="335" spans="7:81" s="61" customFormat="1" ht="36.75" customHeight="1" x14ac:dyDescent="0.15">
      <c r="G335" s="80"/>
      <c r="H335" s="350"/>
      <c r="I335" s="350"/>
      <c r="J335" s="350"/>
      <c r="K335" s="350"/>
      <c r="L335" s="350"/>
      <c r="M335" s="350"/>
      <c r="N335" s="350"/>
      <c r="O335" s="350"/>
      <c r="P335" s="350"/>
      <c r="Q335" s="350"/>
      <c r="R335" s="350"/>
      <c r="S335" s="2"/>
      <c r="T335" s="2"/>
      <c r="U335" s="2"/>
      <c r="V335" s="2"/>
      <c r="W335" s="2"/>
      <c r="X335" s="2"/>
      <c r="Y335" s="376"/>
      <c r="Z335" s="2"/>
      <c r="AA335" s="2"/>
      <c r="AB335" s="2"/>
      <c r="AC335" s="2"/>
      <c r="AD335" s="2"/>
      <c r="AE335" s="2"/>
      <c r="AF335" s="2"/>
      <c r="AG335" s="2"/>
      <c r="AH335" s="2"/>
      <c r="AI335" s="2"/>
      <c r="AJ335" s="2"/>
      <c r="AK335" s="350"/>
      <c r="AL335" s="350"/>
      <c r="AM335" s="350"/>
      <c r="AN335" s="350"/>
      <c r="AO335" s="350"/>
      <c r="AP335" s="350"/>
      <c r="AQ335" s="1"/>
      <c r="AR335" s="1"/>
      <c r="AS335" s="80"/>
      <c r="AT335" s="202"/>
      <c r="AU335" s="350"/>
      <c r="AV335" s="350"/>
      <c r="AW335" s="350"/>
      <c r="AX335" s="350"/>
      <c r="AY335" s="350"/>
      <c r="AZ335" s="350"/>
      <c r="BA335" s="350"/>
      <c r="BB335" s="350"/>
      <c r="BC335" s="350"/>
      <c r="BD335" s="350"/>
      <c r="BE335" s="350"/>
      <c r="BF335" s="2"/>
      <c r="BG335" s="2"/>
      <c r="BH335" s="2"/>
      <c r="BI335" s="2"/>
      <c r="BJ335" s="2"/>
      <c r="BK335" s="376"/>
      <c r="BL335" s="2"/>
      <c r="BM335" s="2"/>
      <c r="BN335" s="2"/>
      <c r="BO335" s="2"/>
      <c r="BP335" s="2"/>
      <c r="BQ335" s="2"/>
      <c r="BR335" s="2"/>
      <c r="BS335" s="2"/>
      <c r="BT335" s="2"/>
      <c r="BU335" s="2"/>
      <c r="BV335" s="2"/>
      <c r="BW335" s="2"/>
      <c r="BX335" s="350"/>
      <c r="BY335" s="350"/>
      <c r="BZ335" s="350"/>
      <c r="CA335" s="350"/>
      <c r="CB335" s="350"/>
      <c r="CC335" s="80"/>
    </row>
    <row r="336" spans="7:81" s="61" customFormat="1" ht="36.75" customHeight="1" x14ac:dyDescent="0.15">
      <c r="G336" s="80"/>
      <c r="H336" s="350"/>
      <c r="I336" s="350"/>
      <c r="J336" s="350"/>
      <c r="K336" s="350"/>
      <c r="L336" s="350"/>
      <c r="M336" s="350"/>
      <c r="N336" s="350"/>
      <c r="O336" s="350"/>
      <c r="P336" s="350"/>
      <c r="Q336" s="350"/>
      <c r="R336" s="350"/>
      <c r="S336" s="2"/>
      <c r="T336" s="2"/>
      <c r="U336" s="2"/>
      <c r="V336" s="2"/>
      <c r="W336" s="2"/>
      <c r="X336" s="2"/>
      <c r="Y336" s="376"/>
      <c r="Z336" s="2"/>
      <c r="AA336" s="2"/>
      <c r="AB336" s="2"/>
      <c r="AC336" s="2"/>
      <c r="AD336" s="2"/>
      <c r="AE336" s="2"/>
      <c r="AF336" s="2"/>
      <c r="AG336" s="2"/>
      <c r="AH336" s="2"/>
      <c r="AI336" s="2"/>
      <c r="AJ336" s="2"/>
      <c r="AK336" s="350"/>
      <c r="AL336" s="350"/>
      <c r="AM336" s="350"/>
      <c r="AN336" s="350"/>
      <c r="AO336" s="350"/>
      <c r="AP336" s="350"/>
      <c r="AQ336" s="1"/>
      <c r="AR336" s="1"/>
      <c r="AS336" s="80"/>
      <c r="AT336" s="202"/>
      <c r="AU336" s="202"/>
      <c r="AV336" s="187"/>
      <c r="AW336" s="187"/>
      <c r="AX336" s="187"/>
      <c r="AY336" s="187"/>
      <c r="AZ336" s="187"/>
      <c r="BA336" s="187"/>
      <c r="BB336" s="187"/>
      <c r="BC336" s="187"/>
      <c r="BD336" s="187"/>
      <c r="BE336" s="187"/>
      <c r="BF336" s="187"/>
      <c r="BG336" s="187"/>
      <c r="BH336" s="187"/>
      <c r="BI336" s="187"/>
      <c r="BJ336" s="187"/>
      <c r="BK336" s="379"/>
      <c r="BL336" s="187"/>
      <c r="BM336" s="187"/>
      <c r="BN336" s="187"/>
      <c r="BO336" s="187"/>
      <c r="BP336" s="187"/>
      <c r="BQ336" s="187"/>
      <c r="BR336" s="187"/>
      <c r="BS336" s="187"/>
      <c r="BT336" s="187"/>
      <c r="BU336" s="187"/>
      <c r="BV336" s="187"/>
      <c r="BW336" s="187"/>
      <c r="BX336" s="187"/>
      <c r="BY336" s="187"/>
      <c r="BZ336" s="187"/>
      <c r="CA336" s="187"/>
      <c r="CB336" s="187"/>
      <c r="CC336" s="80"/>
    </row>
    <row r="337" spans="7:83" s="61" customFormat="1" ht="36.75" customHeight="1" x14ac:dyDescent="0.15">
      <c r="G337" s="80"/>
      <c r="H337" s="187"/>
      <c r="I337" s="187"/>
      <c r="J337" s="187"/>
      <c r="K337" s="187"/>
      <c r="L337" s="187"/>
      <c r="M337" s="187"/>
      <c r="N337" s="187"/>
      <c r="O337" s="187"/>
      <c r="P337" s="187"/>
      <c r="Q337" s="187"/>
      <c r="R337" s="187"/>
      <c r="S337" s="187"/>
      <c r="T337" s="187"/>
      <c r="U337" s="187"/>
      <c r="V337" s="187"/>
      <c r="W337" s="187"/>
      <c r="X337" s="187"/>
      <c r="Y337" s="379"/>
      <c r="Z337" s="187"/>
      <c r="AA337" s="187"/>
      <c r="AB337" s="187"/>
      <c r="AC337" s="187"/>
      <c r="AD337" s="187"/>
      <c r="AE337" s="187"/>
      <c r="AF337" s="187"/>
      <c r="AG337" s="187"/>
      <c r="AH337" s="187"/>
      <c r="AI337" s="187"/>
      <c r="AJ337" s="187"/>
      <c r="AK337" s="187"/>
      <c r="AL337" s="187"/>
      <c r="AM337" s="187"/>
      <c r="AN337" s="187"/>
      <c r="AO337" s="187"/>
      <c r="AS337" s="80"/>
      <c r="AT337" s="202"/>
      <c r="AU337" s="202"/>
      <c r="AV337" s="187"/>
      <c r="AW337" s="187"/>
      <c r="AX337" s="187"/>
      <c r="AY337" s="187"/>
      <c r="AZ337" s="187"/>
      <c r="BA337" s="187"/>
      <c r="BB337" s="187"/>
      <c r="BC337" s="187"/>
      <c r="BD337" s="187"/>
      <c r="BE337" s="187"/>
      <c r="BF337" s="187"/>
      <c r="BG337" s="187"/>
      <c r="BH337" s="187"/>
      <c r="BI337" s="187"/>
      <c r="BJ337" s="187"/>
      <c r="BK337" s="379"/>
      <c r="BL337" s="187"/>
      <c r="BM337" s="187"/>
      <c r="BN337" s="187"/>
      <c r="BO337" s="187"/>
      <c r="BP337" s="187"/>
      <c r="BQ337" s="187"/>
      <c r="BR337" s="187"/>
      <c r="BS337" s="187"/>
      <c r="BT337" s="187"/>
      <c r="BU337" s="187"/>
      <c r="BV337" s="187"/>
      <c r="BW337" s="187"/>
      <c r="BX337" s="187"/>
      <c r="BY337" s="187"/>
      <c r="BZ337" s="187"/>
      <c r="CA337" s="187"/>
      <c r="CB337" s="187"/>
      <c r="CC337" s="80"/>
    </row>
    <row r="338" spans="7:83" s="61" customFormat="1" ht="69.75" customHeight="1" x14ac:dyDescent="0.15">
      <c r="G338" s="80"/>
      <c r="H338" s="187"/>
      <c r="I338" s="187"/>
      <c r="J338" s="187"/>
      <c r="K338" s="187"/>
      <c r="L338" s="187"/>
      <c r="M338" s="187"/>
      <c r="N338" s="187"/>
      <c r="O338" s="187"/>
      <c r="P338" s="187"/>
      <c r="Q338" s="187"/>
      <c r="R338" s="187"/>
      <c r="S338" s="187"/>
      <c r="T338" s="187"/>
      <c r="U338" s="187"/>
      <c r="V338" s="187"/>
      <c r="W338" s="187"/>
      <c r="X338" s="187"/>
      <c r="Y338" s="379"/>
      <c r="Z338" s="187"/>
      <c r="AA338" s="187"/>
      <c r="AB338" s="187"/>
      <c r="AC338" s="187"/>
      <c r="AD338" s="187"/>
      <c r="AE338" s="187"/>
      <c r="AF338" s="187"/>
      <c r="AG338" s="187"/>
      <c r="AH338" s="863" t="s">
        <v>467</v>
      </c>
      <c r="AI338" s="863"/>
      <c r="AJ338" s="863"/>
      <c r="AK338" s="863"/>
      <c r="AL338" s="863">
        <f>入力①!$D$7</f>
        <v>44881</v>
      </c>
      <c r="AM338" s="863"/>
      <c r="AN338" s="863"/>
      <c r="AO338" s="863"/>
      <c r="AP338" s="863"/>
      <c r="AQ338" s="863"/>
      <c r="AR338" s="863"/>
      <c r="AS338" s="863"/>
      <c r="AT338" s="202"/>
      <c r="AU338" s="202"/>
      <c r="AV338" s="187"/>
      <c r="AW338" s="187"/>
      <c r="AX338" s="187"/>
      <c r="AY338" s="187"/>
      <c r="AZ338" s="187"/>
      <c r="BA338" s="187"/>
      <c r="BB338" s="187"/>
      <c r="BC338" s="187"/>
      <c r="BD338" s="187"/>
      <c r="BE338" s="187"/>
      <c r="BF338" s="187"/>
      <c r="BG338" s="187"/>
      <c r="BH338" s="187"/>
      <c r="BI338" s="187"/>
      <c r="BJ338" s="187"/>
      <c r="BK338" s="379"/>
      <c r="BL338" s="187"/>
      <c r="BM338" s="187"/>
      <c r="BN338" s="187"/>
      <c r="BO338" s="187"/>
      <c r="BP338" s="187"/>
      <c r="BQ338" s="187"/>
      <c r="BR338" s="863" t="s">
        <v>467</v>
      </c>
      <c r="BS338" s="863"/>
      <c r="BT338" s="863"/>
      <c r="BU338" s="863"/>
      <c r="BV338" s="863">
        <f>入力①!$D$7</f>
        <v>44881</v>
      </c>
      <c r="BW338" s="863"/>
      <c r="BX338" s="863"/>
      <c r="BY338" s="863"/>
      <c r="BZ338" s="863"/>
      <c r="CA338" s="863"/>
      <c r="CB338" s="863"/>
      <c r="CC338" s="863"/>
    </row>
    <row r="339" spans="7:83" ht="78.75" customHeight="1" x14ac:dyDescent="0.15">
      <c r="G339" s="80"/>
      <c r="H339" s="856" t="s">
        <v>517</v>
      </c>
      <c r="I339" s="856"/>
      <c r="J339" s="856"/>
      <c r="K339" s="856"/>
      <c r="L339" s="856"/>
      <c r="M339" s="856"/>
      <c r="N339" s="856"/>
      <c r="O339" s="856"/>
      <c r="P339" s="856"/>
      <c r="Q339" s="856"/>
      <c r="R339" s="856"/>
      <c r="S339" s="856"/>
      <c r="T339" s="856"/>
      <c r="U339" s="856"/>
      <c r="V339" s="856"/>
      <c r="W339" s="856"/>
      <c r="X339" s="856"/>
      <c r="Y339" s="856"/>
      <c r="Z339" s="856"/>
      <c r="AA339" s="856"/>
      <c r="AB339" s="856"/>
      <c r="AC339" s="856"/>
      <c r="AD339" s="856"/>
      <c r="AE339" s="856"/>
      <c r="AF339" s="856"/>
      <c r="AG339" s="856"/>
      <c r="AH339" s="856"/>
      <c r="AI339" s="856"/>
      <c r="AJ339" s="856"/>
      <c r="AK339" s="856"/>
      <c r="AL339" s="856"/>
      <c r="AM339" s="856"/>
      <c r="AN339" s="856"/>
      <c r="AO339" s="856"/>
      <c r="AP339" s="856"/>
      <c r="AQ339" s="856"/>
      <c r="AR339" s="856"/>
      <c r="AS339" s="479"/>
      <c r="AU339" s="856" t="s">
        <v>518</v>
      </c>
      <c r="AV339" s="856"/>
      <c r="AW339" s="856"/>
      <c r="AX339" s="856"/>
      <c r="AY339" s="856"/>
      <c r="AZ339" s="856"/>
      <c r="BA339" s="856"/>
      <c r="BB339" s="856"/>
      <c r="BC339" s="856"/>
      <c r="BD339" s="856"/>
      <c r="BE339" s="856"/>
      <c r="BF339" s="856"/>
      <c r="BG339" s="856"/>
      <c r="BH339" s="856"/>
      <c r="BI339" s="856"/>
      <c r="BJ339" s="856"/>
      <c r="BK339" s="856"/>
      <c r="BL339" s="856"/>
      <c r="BM339" s="856"/>
      <c r="BN339" s="856"/>
      <c r="BO339" s="856"/>
      <c r="BP339" s="856"/>
      <c r="BQ339" s="856"/>
      <c r="BR339" s="856"/>
      <c r="BS339" s="856"/>
      <c r="BT339" s="856"/>
      <c r="BU339" s="856"/>
      <c r="BV339" s="856"/>
      <c r="BW339" s="856"/>
      <c r="BX339" s="856"/>
      <c r="BY339" s="856"/>
      <c r="BZ339" s="856"/>
      <c r="CA339" s="856"/>
      <c r="CB339" s="856"/>
    </row>
    <row r="340" spans="7:83" s="116" customFormat="1" ht="15.75" customHeight="1" x14ac:dyDescent="0.15">
      <c r="G340" s="115"/>
      <c r="H340" s="857" t="s">
        <v>490</v>
      </c>
      <c r="I340" s="857"/>
      <c r="J340" s="857"/>
      <c r="K340" s="857"/>
      <c r="L340" s="857"/>
      <c r="M340" s="857"/>
      <c r="N340" s="857"/>
      <c r="O340" s="857"/>
      <c r="P340" s="857"/>
      <c r="Q340" s="857"/>
      <c r="R340" s="857"/>
      <c r="S340" s="857"/>
      <c r="T340" s="857"/>
      <c r="U340" s="857"/>
      <c r="V340" s="857"/>
      <c r="W340" s="857"/>
      <c r="X340" s="857"/>
      <c r="Y340" s="857"/>
      <c r="Z340" s="857"/>
      <c r="AA340" s="857"/>
      <c r="AB340" s="857"/>
      <c r="AC340" s="857"/>
      <c r="AD340" s="857"/>
      <c r="AE340" s="857"/>
      <c r="AF340" s="857"/>
      <c r="AG340" s="857"/>
      <c r="AH340" s="857"/>
      <c r="AI340" s="857"/>
      <c r="AJ340" s="857"/>
      <c r="AK340" s="857"/>
      <c r="AL340" s="857"/>
      <c r="AM340" s="857"/>
      <c r="AN340" s="857"/>
      <c r="AO340" s="857"/>
      <c r="AP340" s="857"/>
      <c r="AQ340" s="857"/>
      <c r="AR340" s="857"/>
      <c r="AS340" s="350"/>
      <c r="AT340" s="115"/>
      <c r="AU340" s="857" t="s">
        <v>491</v>
      </c>
      <c r="AV340" s="857"/>
      <c r="AW340" s="857"/>
      <c r="AX340" s="857"/>
      <c r="AY340" s="857"/>
      <c r="AZ340" s="857"/>
      <c r="BA340" s="857"/>
      <c r="BB340" s="857"/>
      <c r="BC340" s="857"/>
      <c r="BD340" s="857"/>
      <c r="BE340" s="857"/>
      <c r="BF340" s="857"/>
      <c r="BG340" s="857"/>
      <c r="BH340" s="857"/>
      <c r="BI340" s="857"/>
      <c r="BJ340" s="857"/>
      <c r="BK340" s="857"/>
      <c r="BL340" s="857"/>
      <c r="BM340" s="857"/>
      <c r="BN340" s="857"/>
      <c r="BO340" s="857"/>
      <c r="BP340" s="857"/>
      <c r="BQ340" s="857"/>
      <c r="BR340" s="857"/>
      <c r="BS340" s="857"/>
      <c r="BT340" s="857"/>
      <c r="BU340" s="857"/>
      <c r="BV340" s="857"/>
      <c r="BW340" s="857"/>
      <c r="BX340" s="857"/>
      <c r="BY340" s="857"/>
      <c r="BZ340" s="857"/>
      <c r="CA340" s="857"/>
      <c r="CB340" s="857"/>
      <c r="CC340" s="115"/>
    </row>
    <row r="341" spans="7:83" s="116" customFormat="1" ht="15.75" customHeight="1" x14ac:dyDescent="0.15">
      <c r="G341" s="115"/>
      <c r="H341" s="857"/>
      <c r="I341" s="857"/>
      <c r="J341" s="857"/>
      <c r="K341" s="857"/>
      <c r="L341" s="857"/>
      <c r="M341" s="857"/>
      <c r="N341" s="857"/>
      <c r="O341" s="857"/>
      <c r="P341" s="857"/>
      <c r="Q341" s="857"/>
      <c r="R341" s="857"/>
      <c r="S341" s="857"/>
      <c r="T341" s="857"/>
      <c r="U341" s="857"/>
      <c r="V341" s="857"/>
      <c r="W341" s="857"/>
      <c r="X341" s="857"/>
      <c r="Y341" s="857"/>
      <c r="Z341" s="857"/>
      <c r="AA341" s="857"/>
      <c r="AB341" s="857"/>
      <c r="AC341" s="857"/>
      <c r="AD341" s="857"/>
      <c r="AE341" s="857"/>
      <c r="AF341" s="857"/>
      <c r="AG341" s="857"/>
      <c r="AH341" s="857"/>
      <c r="AI341" s="857"/>
      <c r="AJ341" s="857"/>
      <c r="AK341" s="857"/>
      <c r="AL341" s="857"/>
      <c r="AM341" s="857"/>
      <c r="AN341" s="857"/>
      <c r="AO341" s="857"/>
      <c r="AP341" s="857"/>
      <c r="AQ341" s="857"/>
      <c r="AR341" s="857"/>
      <c r="AS341" s="350"/>
      <c r="AT341" s="359"/>
      <c r="AU341" s="857"/>
      <c r="AV341" s="857"/>
      <c r="AW341" s="857"/>
      <c r="AX341" s="857"/>
      <c r="AY341" s="857"/>
      <c r="AZ341" s="857"/>
      <c r="BA341" s="857"/>
      <c r="BB341" s="857"/>
      <c r="BC341" s="857"/>
      <c r="BD341" s="857"/>
      <c r="BE341" s="857"/>
      <c r="BF341" s="857"/>
      <c r="BG341" s="857"/>
      <c r="BH341" s="857"/>
      <c r="BI341" s="857"/>
      <c r="BJ341" s="857"/>
      <c r="BK341" s="857"/>
      <c r="BL341" s="857"/>
      <c r="BM341" s="857"/>
      <c r="BN341" s="857"/>
      <c r="BO341" s="857"/>
      <c r="BP341" s="857"/>
      <c r="BQ341" s="857"/>
      <c r="BR341" s="857"/>
      <c r="BS341" s="857"/>
      <c r="BT341" s="857"/>
      <c r="BU341" s="857"/>
      <c r="BV341" s="857"/>
      <c r="BW341" s="857"/>
      <c r="BX341" s="857"/>
      <c r="BY341" s="857"/>
      <c r="BZ341" s="857"/>
      <c r="CA341" s="857"/>
      <c r="CB341" s="857"/>
      <c r="CC341" s="115"/>
    </row>
    <row r="342" spans="7:83" s="116" customFormat="1" ht="15.75" customHeight="1" x14ac:dyDescent="0.15">
      <c r="G342" s="115"/>
      <c r="H342" s="857"/>
      <c r="I342" s="857"/>
      <c r="J342" s="857"/>
      <c r="K342" s="857"/>
      <c r="L342" s="857"/>
      <c r="M342" s="857"/>
      <c r="N342" s="857"/>
      <c r="O342" s="857"/>
      <c r="P342" s="857"/>
      <c r="Q342" s="857"/>
      <c r="R342" s="857"/>
      <c r="S342" s="857"/>
      <c r="T342" s="857"/>
      <c r="U342" s="857"/>
      <c r="V342" s="857"/>
      <c r="W342" s="857"/>
      <c r="X342" s="857"/>
      <c r="Y342" s="857"/>
      <c r="Z342" s="857"/>
      <c r="AA342" s="857"/>
      <c r="AB342" s="857"/>
      <c r="AC342" s="857"/>
      <c r="AD342" s="857"/>
      <c r="AE342" s="857"/>
      <c r="AF342" s="857"/>
      <c r="AG342" s="857"/>
      <c r="AH342" s="857"/>
      <c r="AI342" s="857"/>
      <c r="AJ342" s="857"/>
      <c r="AK342" s="857"/>
      <c r="AL342" s="857"/>
      <c r="AM342" s="857"/>
      <c r="AN342" s="857"/>
      <c r="AO342" s="857"/>
      <c r="AP342" s="857"/>
      <c r="AQ342" s="857"/>
      <c r="AR342" s="857"/>
      <c r="AS342" s="350"/>
      <c r="AT342" s="359"/>
      <c r="AU342" s="857"/>
      <c r="AV342" s="857"/>
      <c r="AW342" s="857"/>
      <c r="AX342" s="857"/>
      <c r="AY342" s="857"/>
      <c r="AZ342" s="857"/>
      <c r="BA342" s="857"/>
      <c r="BB342" s="857"/>
      <c r="BC342" s="857"/>
      <c r="BD342" s="857"/>
      <c r="BE342" s="857"/>
      <c r="BF342" s="857"/>
      <c r="BG342" s="857"/>
      <c r="BH342" s="857"/>
      <c r="BI342" s="857"/>
      <c r="BJ342" s="857"/>
      <c r="BK342" s="857"/>
      <c r="BL342" s="857"/>
      <c r="BM342" s="857"/>
      <c r="BN342" s="857"/>
      <c r="BO342" s="857"/>
      <c r="BP342" s="857"/>
      <c r="BQ342" s="857"/>
      <c r="BR342" s="857"/>
      <c r="BS342" s="857"/>
      <c r="BT342" s="857"/>
      <c r="BU342" s="857"/>
      <c r="BV342" s="857"/>
      <c r="BW342" s="857"/>
      <c r="BX342" s="857"/>
      <c r="BY342" s="857"/>
      <c r="BZ342" s="857"/>
      <c r="CA342" s="857"/>
      <c r="CB342" s="857"/>
      <c r="CC342" s="115"/>
    </row>
    <row r="343" spans="7:83" s="116" customFormat="1" ht="15.75" customHeight="1" x14ac:dyDescent="0.15">
      <c r="G343" s="115"/>
      <c r="H343" s="857"/>
      <c r="I343" s="857"/>
      <c r="J343" s="857"/>
      <c r="K343" s="857"/>
      <c r="L343" s="857"/>
      <c r="M343" s="857"/>
      <c r="N343" s="857"/>
      <c r="O343" s="857"/>
      <c r="P343" s="857"/>
      <c r="Q343" s="857"/>
      <c r="R343" s="857"/>
      <c r="S343" s="857"/>
      <c r="T343" s="857"/>
      <c r="U343" s="857"/>
      <c r="V343" s="857"/>
      <c r="W343" s="857"/>
      <c r="X343" s="857"/>
      <c r="Y343" s="857"/>
      <c r="Z343" s="857"/>
      <c r="AA343" s="857"/>
      <c r="AB343" s="857"/>
      <c r="AC343" s="857"/>
      <c r="AD343" s="857"/>
      <c r="AE343" s="857"/>
      <c r="AF343" s="857"/>
      <c r="AG343" s="857"/>
      <c r="AH343" s="857"/>
      <c r="AI343" s="857"/>
      <c r="AJ343" s="857"/>
      <c r="AK343" s="857"/>
      <c r="AL343" s="857"/>
      <c r="AM343" s="857"/>
      <c r="AN343" s="857"/>
      <c r="AO343" s="857"/>
      <c r="AP343" s="857"/>
      <c r="AQ343" s="857"/>
      <c r="AR343" s="857"/>
      <c r="AS343" s="350"/>
      <c r="AT343" s="627"/>
      <c r="AU343" s="857"/>
      <c r="AV343" s="857"/>
      <c r="AW343" s="857"/>
      <c r="AX343" s="857"/>
      <c r="AY343" s="857"/>
      <c r="AZ343" s="857"/>
      <c r="BA343" s="857"/>
      <c r="BB343" s="857"/>
      <c r="BC343" s="857"/>
      <c r="BD343" s="857"/>
      <c r="BE343" s="857"/>
      <c r="BF343" s="857"/>
      <c r="BG343" s="857"/>
      <c r="BH343" s="857"/>
      <c r="BI343" s="857"/>
      <c r="BJ343" s="857"/>
      <c r="BK343" s="857"/>
      <c r="BL343" s="857"/>
      <c r="BM343" s="857"/>
      <c r="BN343" s="857"/>
      <c r="BO343" s="857"/>
      <c r="BP343" s="857"/>
      <c r="BQ343" s="857"/>
      <c r="BR343" s="857"/>
      <c r="BS343" s="857"/>
      <c r="BT343" s="857"/>
      <c r="BU343" s="857"/>
      <c r="BV343" s="857"/>
      <c r="BW343" s="857"/>
      <c r="BX343" s="857"/>
      <c r="BY343" s="857"/>
      <c r="BZ343" s="857"/>
      <c r="CA343" s="857"/>
      <c r="CB343" s="857"/>
      <c r="CC343" s="115"/>
      <c r="CD343" s="115"/>
      <c r="CE343" s="115"/>
    </row>
    <row r="344" spans="7:83" ht="15.75" customHeight="1" x14ac:dyDescent="0.15">
      <c r="G344" s="2"/>
      <c r="H344" s="117"/>
      <c r="I344" s="117"/>
      <c r="J344" s="117"/>
      <c r="K344" s="117"/>
      <c r="L344" s="117"/>
      <c r="M344" s="117"/>
      <c r="N344" s="117"/>
      <c r="O344" s="117"/>
      <c r="P344" s="117"/>
      <c r="Q344" s="350"/>
      <c r="R344" s="350"/>
      <c r="S344" s="350"/>
      <c r="T344" s="350"/>
      <c r="U344" s="117"/>
      <c r="V344" s="117"/>
      <c r="W344" s="117"/>
      <c r="X344" s="117"/>
      <c r="Y344" s="385"/>
      <c r="Z344" s="350"/>
      <c r="AA344" s="350"/>
      <c r="AB344" s="350"/>
      <c r="AC344" s="350"/>
      <c r="AD344" s="350"/>
      <c r="AE344" s="350"/>
      <c r="AF344" s="350"/>
      <c r="AG344" s="350"/>
      <c r="AH344" s="350"/>
      <c r="AI344" s="350"/>
      <c r="AJ344" s="350"/>
      <c r="AK344" s="350"/>
      <c r="AL344" s="350"/>
      <c r="AM344" s="350"/>
      <c r="AN344" s="350"/>
      <c r="AO344" s="350"/>
      <c r="AP344" s="350"/>
      <c r="AQ344" s="2"/>
      <c r="AR344" s="2"/>
      <c r="AS344" s="350"/>
      <c r="AT344" s="117"/>
      <c r="AU344" s="117"/>
      <c r="AV344" s="117"/>
      <c r="AW344" s="350"/>
      <c r="AX344" s="350"/>
      <c r="AY344" s="350"/>
      <c r="AZ344" s="350"/>
      <c r="BA344" s="350"/>
      <c r="BB344" s="350"/>
      <c r="BC344" s="350"/>
      <c r="BD344" s="350"/>
      <c r="BE344" s="117"/>
      <c r="BF344" s="117"/>
      <c r="BG344" s="350"/>
      <c r="BH344" s="350"/>
      <c r="BI344" s="350"/>
      <c r="BJ344" s="350"/>
      <c r="BK344" s="374"/>
      <c r="BL344" s="350"/>
      <c r="BM344" s="350"/>
      <c r="BN344" s="350"/>
      <c r="BO344" s="350"/>
      <c r="BP344" s="350"/>
      <c r="BQ344" s="350"/>
      <c r="BR344" s="350"/>
      <c r="BS344" s="350"/>
      <c r="BT344" s="350"/>
      <c r="BU344" s="350"/>
      <c r="BV344" s="350"/>
      <c r="BW344" s="350"/>
      <c r="BX344" s="350"/>
      <c r="BY344" s="350"/>
      <c r="BZ344" s="350"/>
      <c r="CA344" s="350"/>
      <c r="CB344" s="350"/>
      <c r="CC344" s="115"/>
      <c r="CD344" s="115"/>
      <c r="CE344" s="115"/>
    </row>
    <row r="345" spans="7:83" ht="63" customHeight="1" x14ac:dyDescent="0.15">
      <c r="G345" s="80"/>
      <c r="H345" s="843" t="s">
        <v>292</v>
      </c>
      <c r="I345" s="843"/>
      <c r="J345" s="843"/>
      <c r="K345" s="843"/>
      <c r="L345" s="843"/>
      <c r="M345" s="843"/>
      <c r="N345" s="843"/>
      <c r="O345" s="843"/>
      <c r="P345" s="843"/>
      <c r="Q345" s="843"/>
      <c r="R345" s="843"/>
      <c r="S345" s="843"/>
      <c r="T345" s="843"/>
      <c r="U345" s="843"/>
      <c r="V345" s="843"/>
      <c r="W345" s="843"/>
      <c r="X345" s="100"/>
      <c r="Y345" s="845" t="s">
        <v>290</v>
      </c>
      <c r="Z345" s="845"/>
      <c r="AA345" s="845"/>
      <c r="AB345" s="845"/>
      <c r="AC345" s="845"/>
      <c r="AD345" s="845"/>
      <c r="AE345" s="845"/>
      <c r="AF345" s="845"/>
      <c r="AG345" s="845"/>
      <c r="AH345" s="845"/>
      <c r="AI345" s="845"/>
      <c r="AJ345" s="845"/>
      <c r="AK345" s="845"/>
      <c r="AL345" s="845"/>
      <c r="AM345" s="845"/>
      <c r="AN345" s="845"/>
      <c r="AO345" s="845"/>
      <c r="AP345" s="845"/>
      <c r="AQ345" s="845"/>
      <c r="AR345" s="845"/>
      <c r="AS345" s="350"/>
      <c r="AT345" s="350"/>
      <c r="AU345" s="307" t="s">
        <v>143</v>
      </c>
      <c r="AV345" s="307" t="s">
        <v>123</v>
      </c>
      <c r="AW345" s="858" t="s">
        <v>124</v>
      </c>
      <c r="AX345" s="859"/>
      <c r="AY345" s="859"/>
      <c r="AZ345" s="859"/>
      <c r="BA345" s="859"/>
      <c r="BB345" s="859"/>
      <c r="BC345" s="859"/>
      <c r="BD345" s="859"/>
      <c r="BE345" s="859"/>
      <c r="BF345" s="859"/>
      <c r="BG345" s="859"/>
      <c r="BH345" s="860"/>
      <c r="BI345" s="307" t="s">
        <v>125</v>
      </c>
      <c r="BK345" s="639" t="s">
        <v>143</v>
      </c>
      <c r="BL345" s="307" t="s">
        <v>123</v>
      </c>
      <c r="BM345" s="858" t="s">
        <v>124</v>
      </c>
      <c r="BN345" s="859"/>
      <c r="BO345" s="859"/>
      <c r="BP345" s="859"/>
      <c r="BQ345" s="859"/>
      <c r="BR345" s="859"/>
      <c r="BS345" s="859"/>
      <c r="BT345" s="859"/>
      <c r="BU345" s="859"/>
      <c r="BV345" s="859"/>
      <c r="BW345" s="859"/>
      <c r="BX345" s="859"/>
      <c r="BY345" s="859"/>
      <c r="BZ345" s="859"/>
      <c r="CA345" s="860"/>
      <c r="CB345" s="307" t="s">
        <v>125</v>
      </c>
    </row>
    <row r="346" spans="7:83" ht="51.75" customHeight="1" x14ac:dyDescent="0.15">
      <c r="G346" s="80"/>
      <c r="H346" s="100"/>
      <c r="I346" s="848" t="s">
        <v>294</v>
      </c>
      <c r="J346" s="848"/>
      <c r="K346" s="848"/>
      <c r="L346" s="848"/>
      <c r="M346" s="848"/>
      <c r="N346" s="848"/>
      <c r="O346" s="848"/>
      <c r="P346" s="848"/>
      <c r="Q346" s="849" t="s">
        <v>295</v>
      </c>
      <c r="R346" s="849"/>
      <c r="S346" s="849"/>
      <c r="T346" s="849"/>
      <c r="U346" s="849"/>
      <c r="V346" s="849"/>
      <c r="W346" s="849"/>
      <c r="X346" s="100"/>
      <c r="Y346" s="385"/>
      <c r="Z346" s="100"/>
      <c r="AA346" s="100"/>
      <c r="AB346" s="100"/>
      <c r="AC346" s="100"/>
      <c r="AD346" s="100"/>
      <c r="AE346" s="100"/>
      <c r="AF346" s="100"/>
      <c r="AG346" s="100"/>
      <c r="AH346" s="100"/>
      <c r="AI346" s="100"/>
      <c r="AJ346" s="100"/>
      <c r="AK346" s="100"/>
      <c r="AL346" s="100"/>
      <c r="AM346" s="100"/>
      <c r="AN346" s="100"/>
      <c r="AO346" s="100"/>
      <c r="AP346" s="100"/>
      <c r="AQ346" s="100"/>
      <c r="AR346" s="100"/>
      <c r="AS346" s="350"/>
      <c r="AT346" s="626"/>
      <c r="AU346" s="850" t="s">
        <v>239</v>
      </c>
      <c r="AV346" s="181">
        <v>1</v>
      </c>
      <c r="AW346" s="302" t="str" cm="1">
        <f t="array" ref="AW346:AW379">TRANSPOSE(計算_集計!GX3:IE3)</f>
        <v>飲食物を買うことができる設備・場所がある</v>
      </c>
      <c r="AX346" s="303"/>
      <c r="AY346" s="304"/>
      <c r="AZ346" s="304"/>
      <c r="BA346" s="34"/>
      <c r="BB346" s="76"/>
      <c r="BC346" s="76"/>
      <c r="BD346" s="76"/>
      <c r="BE346" s="76"/>
      <c r="BF346" s="76"/>
      <c r="BG346" s="76"/>
      <c r="BH346" s="184"/>
      <c r="BI346" s="185" t="str" cm="1">
        <f t="array" ref="BI346:BI379">TRANSPOSE(計算_集計!GX9:IE9)</f>
        <v/>
      </c>
      <c r="BK346" s="851" t="s">
        <v>241</v>
      </c>
      <c r="BL346" s="181">
        <v>40</v>
      </c>
      <c r="BM346" s="188" t="str" cm="1">
        <f t="array" ref="BM346:BM364">TRANSPOSE(計算_集計!IF3:IX3)</f>
        <v>アート・展示空間が整備されている</v>
      </c>
      <c r="BN346" s="76"/>
      <c r="BO346" s="76"/>
      <c r="BP346" s="76"/>
      <c r="BQ346" s="76"/>
      <c r="BR346" s="76"/>
      <c r="BS346" s="76"/>
      <c r="BT346" s="76"/>
      <c r="BU346" s="76"/>
      <c r="BV346" s="76"/>
      <c r="BW346" s="76"/>
      <c r="BX346" s="76"/>
      <c r="BY346" s="76"/>
      <c r="BZ346" s="76"/>
      <c r="CA346" s="184"/>
      <c r="CB346" s="186" t="str" cm="1">
        <f t="array" ref="CB346:CB364">TRANSPOSE(計算_集計!IF9:IX9)</f>
        <v>✓</v>
      </c>
    </row>
    <row r="347" spans="7:83" ht="51.75" customHeight="1" x14ac:dyDescent="0.15">
      <c r="G347" s="80"/>
      <c r="H347" s="101"/>
      <c r="I347" s="101"/>
      <c r="J347" s="101"/>
      <c r="K347" s="101"/>
      <c r="L347" s="101"/>
      <c r="M347" s="101"/>
      <c r="N347" s="101"/>
      <c r="O347" s="101"/>
      <c r="P347" s="101"/>
      <c r="Q347" s="101"/>
      <c r="R347" s="62"/>
      <c r="S347" s="62"/>
      <c r="T347" s="62"/>
      <c r="U347" s="62"/>
      <c r="V347" s="350"/>
      <c r="W347" s="350"/>
      <c r="X347" s="100"/>
      <c r="Y347" s="385"/>
      <c r="Z347" s="100"/>
      <c r="AA347" s="100"/>
      <c r="AB347" s="100"/>
      <c r="AC347" s="350"/>
      <c r="AD347" s="350"/>
      <c r="AE347" s="350"/>
      <c r="AF347" s="350"/>
      <c r="AG347" s="350"/>
      <c r="AH347" s="350"/>
      <c r="AI347" s="350"/>
      <c r="AJ347" s="350"/>
      <c r="AK347" s="350"/>
      <c r="AL347" s="350"/>
      <c r="AM347" s="350"/>
      <c r="AN347" s="350"/>
      <c r="AO347" s="350"/>
      <c r="AP347" s="350"/>
      <c r="AQ347" s="350"/>
      <c r="AR347" s="350"/>
      <c r="AS347" s="350"/>
      <c r="AT347" s="350"/>
      <c r="AU347" s="850"/>
      <c r="AV347" s="182">
        <v>2</v>
      </c>
      <c r="AW347" s="302" t="str">
        <v>給水・手洗いができる場所がある</v>
      </c>
      <c r="AX347" s="303"/>
      <c r="AY347" s="304"/>
      <c r="AZ347" s="304"/>
      <c r="BA347" s="34"/>
      <c r="BB347" s="76"/>
      <c r="BC347" s="76"/>
      <c r="BD347" s="76"/>
      <c r="BE347" s="76"/>
      <c r="BF347" s="76"/>
      <c r="BG347" s="76"/>
      <c r="BH347" s="184"/>
      <c r="BI347" s="185" t="str">
        <v>✓</v>
      </c>
      <c r="BK347" s="852"/>
      <c r="BL347" s="182">
        <v>41</v>
      </c>
      <c r="BM347" s="183" t="str">
        <v>電灯／樹木に、目にとまるような魅力的な装飾が設けられている</v>
      </c>
      <c r="BN347" s="76"/>
      <c r="BO347" s="76"/>
      <c r="BP347" s="76"/>
      <c r="BQ347" s="76"/>
      <c r="BR347" s="76"/>
      <c r="BS347" s="76"/>
      <c r="BT347" s="76"/>
      <c r="BU347" s="76"/>
      <c r="BV347" s="76"/>
      <c r="BW347" s="76"/>
      <c r="BX347" s="76"/>
      <c r="BY347" s="76"/>
      <c r="BZ347" s="76"/>
      <c r="CA347" s="184"/>
      <c r="CB347" s="186" t="str">
        <v>✓</v>
      </c>
    </row>
    <row r="348" spans="7:83" ht="51.75" customHeight="1" x14ac:dyDescent="0.15">
      <c r="G348" s="80"/>
      <c r="H348" s="101"/>
      <c r="I348" s="101"/>
      <c r="J348" s="101"/>
      <c r="K348" s="101"/>
      <c r="L348" s="62"/>
      <c r="M348" s="62"/>
      <c r="N348" s="62"/>
      <c r="O348" s="62"/>
      <c r="P348" s="62"/>
      <c r="Q348" s="62"/>
      <c r="R348" s="62"/>
      <c r="S348" s="62"/>
      <c r="T348" s="62"/>
      <c r="U348" s="62"/>
      <c r="V348" s="350"/>
      <c r="W348" s="350"/>
      <c r="X348" s="100"/>
      <c r="Y348" s="385"/>
      <c r="Z348" s="100"/>
      <c r="AA348" s="100"/>
      <c r="AB348" s="100"/>
      <c r="AC348" s="350"/>
      <c r="AD348" s="350"/>
      <c r="AE348" s="350"/>
      <c r="AF348" s="350"/>
      <c r="AG348" s="350"/>
      <c r="AH348" s="350"/>
      <c r="AI348" s="350"/>
      <c r="AJ348" s="350"/>
      <c r="AK348" s="350"/>
      <c r="AL348" s="350"/>
      <c r="AM348" s="101"/>
      <c r="AN348" s="350"/>
      <c r="AO348" s="350"/>
      <c r="AP348" s="350"/>
      <c r="AQ348" s="350"/>
      <c r="AR348" s="350"/>
      <c r="AS348" s="350"/>
      <c r="AT348" s="350"/>
      <c r="AU348" s="850"/>
      <c r="AV348" s="181">
        <v>3</v>
      </c>
      <c r="AW348" s="302" t="str">
        <v>雨天時・災害時に避難できる場所がある</v>
      </c>
      <c r="AX348" s="303"/>
      <c r="AY348" s="304"/>
      <c r="AZ348" s="304"/>
      <c r="BA348" s="34"/>
      <c r="BB348" s="76"/>
      <c r="BC348" s="76"/>
      <c r="BD348" s="76"/>
      <c r="BE348" s="76"/>
      <c r="BF348" s="76"/>
      <c r="BG348" s="76"/>
      <c r="BH348" s="184"/>
      <c r="BI348" s="185" t="str">
        <v>－</v>
      </c>
      <c r="BK348" s="852"/>
      <c r="BL348" s="181">
        <v>42</v>
      </c>
      <c r="BM348" s="183" t="str">
        <v>管理の行き届いた植栽（植木・花壇等）が設けられている</v>
      </c>
      <c r="BN348" s="76"/>
      <c r="BO348" s="76"/>
      <c r="BP348" s="76"/>
      <c r="BQ348" s="76"/>
      <c r="BR348" s="76"/>
      <c r="BS348" s="76"/>
      <c r="BT348" s="76"/>
      <c r="BU348" s="76"/>
      <c r="BV348" s="76"/>
      <c r="BW348" s="76"/>
      <c r="BX348" s="76"/>
      <c r="BY348" s="76"/>
      <c r="BZ348" s="76"/>
      <c r="CA348" s="184"/>
      <c r="CB348" s="186" t="str">
        <v>－</v>
      </c>
    </row>
    <row r="349" spans="7:83" ht="51.75" customHeight="1" x14ac:dyDescent="0.15">
      <c r="G349" s="80"/>
      <c r="H349" s="101"/>
      <c r="I349" s="101"/>
      <c r="J349" s="101"/>
      <c r="K349" s="101"/>
      <c r="L349" s="62"/>
      <c r="M349" s="62"/>
      <c r="N349" s="62"/>
      <c r="O349" s="62"/>
      <c r="P349" s="62"/>
      <c r="Q349" s="62"/>
      <c r="R349" s="62"/>
      <c r="S349" s="62"/>
      <c r="T349" s="62"/>
      <c r="U349" s="62"/>
      <c r="V349" s="350"/>
      <c r="W349" s="350"/>
      <c r="X349" s="100"/>
      <c r="Y349" s="385"/>
      <c r="Z349" s="100"/>
      <c r="AA349" s="100"/>
      <c r="AB349" s="100"/>
      <c r="AC349" s="350"/>
      <c r="AD349" s="350"/>
      <c r="AE349" s="350"/>
      <c r="AF349" s="350"/>
      <c r="AG349" s="350"/>
      <c r="AH349" s="350"/>
      <c r="AI349" s="350"/>
      <c r="AJ349" s="350"/>
      <c r="AK349" s="350"/>
      <c r="AL349" s="350"/>
      <c r="AM349" s="101"/>
      <c r="AT349" s="350"/>
      <c r="AU349" s="850"/>
      <c r="AV349" s="182">
        <v>4</v>
      </c>
      <c r="AW349" s="302" t="str">
        <v>トイレが設けられている</v>
      </c>
      <c r="AX349" s="303"/>
      <c r="AY349" s="304"/>
      <c r="AZ349" s="304"/>
      <c r="BA349" s="34"/>
      <c r="BB349" s="76"/>
      <c r="BC349" s="76"/>
      <c r="BD349" s="76"/>
      <c r="BE349" s="76"/>
      <c r="BF349" s="76"/>
      <c r="BG349" s="76"/>
      <c r="BH349" s="184"/>
      <c r="BI349" s="185" t="str">
        <v>－</v>
      </c>
      <c r="BK349" s="852"/>
      <c r="BL349" s="181">
        <v>43</v>
      </c>
      <c r="BM349" s="183" t="str">
        <v>錆び・破れ・落書き等がある広告物や看板がない</v>
      </c>
      <c r="BN349" s="76"/>
      <c r="BO349" s="76"/>
      <c r="BP349" s="76"/>
      <c r="BQ349" s="76"/>
      <c r="BR349" s="76"/>
      <c r="BS349" s="76"/>
      <c r="BT349" s="76"/>
      <c r="BU349" s="76"/>
      <c r="BV349" s="76"/>
      <c r="BW349" s="76"/>
      <c r="BX349" s="76"/>
      <c r="BY349" s="76"/>
      <c r="BZ349" s="76"/>
      <c r="CA349" s="184"/>
      <c r="CB349" s="186" t="str">
        <v/>
      </c>
    </row>
    <row r="350" spans="7:83" ht="51.75" customHeight="1" x14ac:dyDescent="0.15">
      <c r="G350" s="80"/>
      <c r="H350" s="101"/>
      <c r="I350" s="101"/>
      <c r="J350" s="101"/>
      <c r="K350" s="101"/>
      <c r="L350" s="62"/>
      <c r="M350" s="62"/>
      <c r="N350" s="62"/>
      <c r="O350" s="62"/>
      <c r="P350" s="62"/>
      <c r="Q350" s="62"/>
      <c r="R350" s="62"/>
      <c r="S350" s="62"/>
      <c r="T350" s="62"/>
      <c r="U350" s="62"/>
      <c r="V350" s="350"/>
      <c r="W350" s="350"/>
      <c r="X350" s="100"/>
      <c r="Y350" s="385"/>
      <c r="Z350" s="100"/>
      <c r="AA350" s="100"/>
      <c r="AB350" s="100"/>
      <c r="AC350" s="350"/>
      <c r="AD350" s="350"/>
      <c r="AE350" s="350"/>
      <c r="AF350" s="350"/>
      <c r="AG350" s="350"/>
      <c r="AH350" s="350"/>
      <c r="AI350" s="350"/>
      <c r="AJ350" s="350"/>
      <c r="AK350" s="350"/>
      <c r="AL350" s="350"/>
      <c r="AM350" s="350"/>
      <c r="AT350" s="350"/>
      <c r="AU350" s="850"/>
      <c r="AV350" s="181">
        <v>5</v>
      </c>
      <c r="AW350" s="302" t="str">
        <v>多目的トイレが整備されている</v>
      </c>
      <c r="AX350" s="303"/>
      <c r="AY350" s="304"/>
      <c r="AZ350" s="304"/>
      <c r="BA350" s="34"/>
      <c r="BB350" s="76"/>
      <c r="BC350" s="76"/>
      <c r="BD350" s="76"/>
      <c r="BE350" s="76"/>
      <c r="BF350" s="76"/>
      <c r="BG350" s="76"/>
      <c r="BH350" s="184"/>
      <c r="BI350" s="185" t="str">
        <v>✓</v>
      </c>
      <c r="BK350" s="852"/>
      <c r="BL350" s="182">
        <v>44</v>
      </c>
      <c r="BM350" s="183" t="str">
        <v>空中に電線がない</v>
      </c>
      <c r="BN350" s="76"/>
      <c r="BO350" s="76"/>
      <c r="BP350" s="76"/>
      <c r="BQ350" s="76"/>
      <c r="BR350" s="76"/>
      <c r="BS350" s="76"/>
      <c r="BT350" s="76"/>
      <c r="BU350" s="76"/>
      <c r="BV350" s="76"/>
      <c r="BW350" s="76"/>
      <c r="BX350" s="76"/>
      <c r="BY350" s="76"/>
      <c r="BZ350" s="76"/>
      <c r="CA350" s="184"/>
      <c r="CB350" s="186" t="str">
        <v>✓</v>
      </c>
    </row>
    <row r="351" spans="7:83" ht="51.75" customHeight="1" x14ac:dyDescent="0.15">
      <c r="G351" s="80"/>
      <c r="H351" s="101"/>
      <c r="I351" s="101"/>
      <c r="J351" s="101"/>
      <c r="K351" s="101"/>
      <c r="L351" s="62"/>
      <c r="M351" s="62"/>
      <c r="N351" s="62"/>
      <c r="O351" s="62"/>
      <c r="P351" s="62"/>
      <c r="Q351" s="62"/>
      <c r="R351" s="62"/>
      <c r="S351" s="62"/>
      <c r="T351" s="62"/>
      <c r="U351" s="62"/>
      <c r="V351" s="350"/>
      <c r="W351" s="350"/>
      <c r="X351" s="100"/>
      <c r="Y351" s="385"/>
      <c r="Z351" s="100"/>
      <c r="AA351" s="100"/>
      <c r="AB351" s="100"/>
      <c r="AC351" s="350"/>
      <c r="AD351" s="350"/>
      <c r="AE351" s="350"/>
      <c r="AF351" s="350"/>
      <c r="AG351" s="350"/>
      <c r="AH351" s="350"/>
      <c r="AI351" s="350"/>
      <c r="AJ351" s="350"/>
      <c r="AK351" s="350"/>
      <c r="AL351" s="350"/>
      <c r="AM351" s="350"/>
      <c r="AU351" s="850"/>
      <c r="AV351" s="182">
        <v>6</v>
      </c>
      <c r="AW351" s="302" t="str">
        <v>案内所・掲示板・デジタルサイネージ等がある</v>
      </c>
      <c r="AX351" s="303"/>
      <c r="AY351" s="304"/>
      <c r="AZ351" s="304"/>
      <c r="BA351" s="34"/>
      <c r="BB351" s="76"/>
      <c r="BC351" s="76"/>
      <c r="BD351" s="76"/>
      <c r="BE351" s="76"/>
      <c r="BF351" s="76"/>
      <c r="BG351" s="76"/>
      <c r="BH351" s="184"/>
      <c r="BI351" s="185" t="str">
        <v>✓</v>
      </c>
      <c r="BK351" s="852"/>
      <c r="BL351" s="181">
        <v>45</v>
      </c>
      <c r="BM351" s="183" t="str">
        <v>水の流れが設けられている</v>
      </c>
      <c r="BN351" s="76"/>
      <c r="BO351" s="76"/>
      <c r="BP351" s="76"/>
      <c r="BQ351" s="76"/>
      <c r="BR351" s="76"/>
      <c r="BS351" s="76"/>
      <c r="BT351" s="76"/>
      <c r="BU351" s="76"/>
      <c r="BV351" s="76"/>
      <c r="BW351" s="76"/>
      <c r="BX351" s="76"/>
      <c r="BY351" s="76"/>
      <c r="BZ351" s="76"/>
      <c r="CA351" s="184"/>
      <c r="CB351" s="186" t="str">
        <v>✓</v>
      </c>
    </row>
    <row r="352" spans="7:83" ht="51.75" customHeight="1" x14ac:dyDescent="0.15">
      <c r="G352" s="80"/>
      <c r="H352" s="101"/>
      <c r="I352" s="101"/>
      <c r="J352" s="101"/>
      <c r="K352" s="101"/>
      <c r="L352" s="62"/>
      <c r="M352" s="62"/>
      <c r="N352" s="62"/>
      <c r="O352" s="62"/>
      <c r="P352" s="62"/>
      <c r="Q352" s="62"/>
      <c r="R352" s="62"/>
      <c r="S352" s="62"/>
      <c r="T352" s="62"/>
      <c r="U352" s="62"/>
      <c r="V352" s="350"/>
      <c r="W352" s="350"/>
      <c r="X352" s="100"/>
      <c r="Y352" s="385"/>
      <c r="Z352" s="100"/>
      <c r="AA352" s="100"/>
      <c r="AB352" s="100"/>
      <c r="AC352" s="350"/>
      <c r="AD352" s="350"/>
      <c r="AE352" s="350"/>
      <c r="AF352" s="350"/>
      <c r="AG352" s="350"/>
      <c r="AH352" s="350"/>
      <c r="AI352" s="350"/>
      <c r="AJ352" s="350"/>
      <c r="AK352" s="350"/>
      <c r="AL352" s="350"/>
      <c r="AM352" s="350"/>
      <c r="AU352" s="850"/>
      <c r="AV352" s="181">
        <v>7</v>
      </c>
      <c r="AW352" s="302" t="str">
        <v>外国語の案内板が整備されている</v>
      </c>
      <c r="AX352" s="303"/>
      <c r="AY352" s="304"/>
      <c r="AZ352" s="304"/>
      <c r="BA352" s="34"/>
      <c r="BB352" s="76"/>
      <c r="BC352" s="76"/>
      <c r="BD352" s="76"/>
      <c r="BE352" s="76"/>
      <c r="BF352" s="76"/>
      <c r="BG352" s="76"/>
      <c r="BH352" s="184"/>
      <c r="BI352" s="185" t="str">
        <v>✓</v>
      </c>
      <c r="BK352" s="852"/>
      <c r="BL352" s="181">
        <v>46</v>
      </c>
      <c r="BM352" s="183" t="str">
        <v>歴史・伝統を感じる建物がある</v>
      </c>
      <c r="BN352" s="76"/>
      <c r="BO352" s="76"/>
      <c r="BP352" s="76"/>
      <c r="BQ352" s="76"/>
      <c r="BR352" s="76"/>
      <c r="BS352" s="76"/>
      <c r="BT352" s="76"/>
      <c r="BU352" s="76"/>
      <c r="BV352" s="76"/>
      <c r="BW352" s="76"/>
      <c r="BX352" s="76"/>
      <c r="BY352" s="76"/>
      <c r="BZ352" s="76"/>
      <c r="CA352" s="184"/>
      <c r="CB352" s="186" t="str">
        <v>✓</v>
      </c>
    </row>
    <row r="353" spans="7:81" ht="51.75" customHeight="1" x14ac:dyDescent="0.15">
      <c r="G353" s="80"/>
      <c r="H353" s="101"/>
      <c r="I353" s="101"/>
      <c r="J353" s="101"/>
      <c r="K353" s="101"/>
      <c r="L353" s="62"/>
      <c r="M353" s="62"/>
      <c r="N353" s="62"/>
      <c r="O353" s="62"/>
      <c r="P353" s="62"/>
      <c r="Q353" s="62"/>
      <c r="R353" s="62"/>
      <c r="S353" s="62"/>
      <c r="T353" s="62"/>
      <c r="U353" s="62"/>
      <c r="V353" s="350"/>
      <c r="W353" s="350"/>
      <c r="X353" s="100"/>
      <c r="Y353" s="385"/>
      <c r="Z353" s="100"/>
      <c r="AA353" s="100"/>
      <c r="AB353" s="100"/>
      <c r="AC353" s="350"/>
      <c r="AD353" s="350"/>
      <c r="AE353" s="350"/>
      <c r="AF353" s="350"/>
      <c r="AG353" s="350"/>
      <c r="AH353" s="350"/>
      <c r="AI353" s="350"/>
      <c r="AJ353" s="350"/>
      <c r="AK353" s="350"/>
      <c r="AL353" s="350"/>
      <c r="AM353" s="350"/>
      <c r="AU353" s="850"/>
      <c r="AV353" s="182">
        <v>8</v>
      </c>
      <c r="AW353" s="302" t="str">
        <v>近くに交番・警察署がある</v>
      </c>
      <c r="AX353" s="303"/>
      <c r="AY353" s="304"/>
      <c r="AZ353" s="304"/>
      <c r="BA353" s="34"/>
      <c r="BB353" s="76"/>
      <c r="BC353" s="76"/>
      <c r="BD353" s="76"/>
      <c r="BE353" s="76"/>
      <c r="BF353" s="76"/>
      <c r="BG353" s="76"/>
      <c r="BH353" s="184"/>
      <c r="BI353" s="185" t="str">
        <v>✓</v>
      </c>
      <c r="BK353" s="853"/>
      <c r="BL353" s="182">
        <v>47</v>
      </c>
      <c r="BM353" s="183" t="str">
        <v>伝統的なお店がある</v>
      </c>
      <c r="BN353" s="76"/>
      <c r="BO353" s="76"/>
      <c r="BP353" s="76"/>
      <c r="BQ353" s="76"/>
      <c r="BR353" s="76"/>
      <c r="BS353" s="76"/>
      <c r="BT353" s="76"/>
      <c r="BU353" s="76"/>
      <c r="BV353" s="76"/>
      <c r="BW353" s="76"/>
      <c r="BX353" s="76"/>
      <c r="BY353" s="76"/>
      <c r="BZ353" s="76"/>
      <c r="CA353" s="184"/>
      <c r="CB353" s="186" t="str">
        <v>－</v>
      </c>
    </row>
    <row r="354" spans="7:81" ht="51.75" customHeight="1" x14ac:dyDescent="0.15">
      <c r="G354" s="80"/>
      <c r="H354" s="101"/>
      <c r="X354" s="100"/>
      <c r="Y354" s="385"/>
      <c r="Z354" s="100"/>
      <c r="AA354" s="100"/>
      <c r="AB354" s="100"/>
      <c r="AC354" s="350"/>
      <c r="AD354" s="350"/>
      <c r="AE354" s="350"/>
      <c r="AF354" s="350"/>
      <c r="AG354" s="350"/>
      <c r="AH354" s="350"/>
      <c r="AI354" s="350"/>
      <c r="AJ354" s="350"/>
      <c r="AK354" s="350"/>
      <c r="AL354" s="350"/>
      <c r="AM354" s="350"/>
      <c r="AU354" s="850"/>
      <c r="AV354" s="181">
        <v>9</v>
      </c>
      <c r="AW354" s="302" t="str">
        <v>人の活動エリアから隔離された場所に喫煙スペースがある</v>
      </c>
      <c r="AX354" s="303"/>
      <c r="AY354" s="304"/>
      <c r="AZ354" s="304"/>
      <c r="BA354" s="34"/>
      <c r="BB354" s="76"/>
      <c r="BC354" s="76"/>
      <c r="BD354" s="76"/>
      <c r="BE354" s="76"/>
      <c r="BF354" s="76"/>
      <c r="BG354" s="76"/>
      <c r="BH354" s="184"/>
      <c r="BI354" s="185" t="str">
        <v>✓</v>
      </c>
      <c r="BK354" s="840" t="s">
        <v>242</v>
      </c>
      <c r="BL354" s="181">
        <v>48</v>
      </c>
      <c r="BM354" s="183" t="str">
        <v>近くに誰にでもすぐ使える駐輪場がある</v>
      </c>
      <c r="BN354" s="76"/>
      <c r="BO354" s="76"/>
      <c r="BP354" s="76"/>
      <c r="BQ354" s="76"/>
      <c r="BR354" s="76"/>
      <c r="BS354" s="76"/>
      <c r="BT354" s="76"/>
      <c r="BU354" s="76"/>
      <c r="BV354" s="76"/>
      <c r="BW354" s="76"/>
      <c r="BX354" s="76"/>
      <c r="BY354" s="76"/>
      <c r="BZ354" s="76"/>
      <c r="CA354" s="184"/>
      <c r="CB354" s="186" t="str">
        <v>✓</v>
      </c>
    </row>
    <row r="355" spans="7:81" ht="51.75" customHeight="1" x14ac:dyDescent="0.15">
      <c r="G355" s="80"/>
      <c r="H355" s="843" t="s">
        <v>293</v>
      </c>
      <c r="I355" s="843"/>
      <c r="J355" s="843"/>
      <c r="K355" s="843"/>
      <c r="L355" s="843"/>
      <c r="M355" s="843"/>
      <c r="N355" s="843"/>
      <c r="O355" s="843"/>
      <c r="P355" s="843"/>
      <c r="Q355" s="843"/>
      <c r="R355" s="843"/>
      <c r="S355" s="843"/>
      <c r="T355" s="843"/>
      <c r="U355" s="843"/>
      <c r="V355" s="843"/>
      <c r="W355" s="843"/>
      <c r="X355" s="100"/>
      <c r="Y355" s="385"/>
      <c r="Z355" s="100"/>
      <c r="AA355" s="100"/>
      <c r="AB355" s="100"/>
      <c r="AC355" s="350"/>
      <c r="AD355" s="350"/>
      <c r="AE355" s="350"/>
      <c r="AF355" s="350"/>
      <c r="AG355" s="350"/>
      <c r="AH355" s="350"/>
      <c r="AI355" s="350"/>
      <c r="AJ355" s="350"/>
      <c r="AK355" s="350"/>
      <c r="AL355" s="350"/>
      <c r="AM355" s="350"/>
      <c r="AU355" s="850"/>
      <c r="AV355" s="182">
        <v>10</v>
      </c>
      <c r="AW355" s="302" t="str">
        <v>荷物を預けられる場所がある</v>
      </c>
      <c r="AX355" s="303"/>
      <c r="AY355" s="304"/>
      <c r="AZ355" s="304"/>
      <c r="BA355" s="34"/>
      <c r="BB355" s="76"/>
      <c r="BC355" s="76"/>
      <c r="BD355" s="76"/>
      <c r="BE355" s="76"/>
      <c r="BF355" s="76"/>
      <c r="BG355" s="76"/>
      <c r="BH355" s="184"/>
      <c r="BI355" s="185" t="str">
        <v>✓</v>
      </c>
      <c r="BK355" s="841"/>
      <c r="BL355" s="181">
        <v>49</v>
      </c>
      <c r="BM355" s="183" t="str">
        <v>近くに誰にでもすぐ使える駐車場がある</v>
      </c>
      <c r="BN355" s="76"/>
      <c r="BO355" s="76"/>
      <c r="BP355" s="76"/>
      <c r="BQ355" s="76"/>
      <c r="BR355" s="76"/>
      <c r="BS355" s="76"/>
      <c r="BT355" s="76"/>
      <c r="BU355" s="76"/>
      <c r="BV355" s="76"/>
      <c r="BW355" s="76"/>
      <c r="BX355" s="76"/>
      <c r="BY355" s="76"/>
      <c r="BZ355" s="76"/>
      <c r="CA355" s="184"/>
      <c r="CB355" s="186" t="str">
        <v>✓</v>
      </c>
    </row>
    <row r="356" spans="7:81" ht="51.75" customHeight="1" x14ac:dyDescent="0.15">
      <c r="G356" s="80"/>
      <c r="H356" s="854" t="s">
        <v>296</v>
      </c>
      <c r="I356" s="854"/>
      <c r="J356" s="854"/>
      <c r="K356" s="854"/>
      <c r="L356" s="854"/>
      <c r="M356" s="854"/>
      <c r="N356" s="854"/>
      <c r="O356" s="854"/>
      <c r="P356" s="854" t="s">
        <v>297</v>
      </c>
      <c r="Q356" s="854"/>
      <c r="R356" s="854"/>
      <c r="S356" s="854"/>
      <c r="T356" s="854"/>
      <c r="U356" s="854"/>
      <c r="V356" s="854"/>
      <c r="W356" s="854"/>
      <c r="X356" s="100"/>
      <c r="Y356" s="385"/>
      <c r="Z356" s="100"/>
      <c r="AA356" s="100"/>
      <c r="AB356" s="100"/>
      <c r="AC356" s="350"/>
      <c r="AD356" s="350"/>
      <c r="AE356" s="350"/>
      <c r="AF356" s="350"/>
      <c r="AG356" s="350"/>
      <c r="AH356" s="350"/>
      <c r="AI356" s="350"/>
      <c r="AJ356" s="350"/>
      <c r="AK356" s="350"/>
      <c r="AL356" s="350"/>
      <c r="AM356" s="350"/>
      <c r="AU356" s="850"/>
      <c r="AV356" s="181">
        <v>11</v>
      </c>
      <c r="AW356" s="302" t="str">
        <v>イスやテーブルなどの設備に可変性がある</v>
      </c>
      <c r="AX356" s="303"/>
      <c r="AY356" s="304"/>
      <c r="AZ356" s="304"/>
      <c r="BA356" s="34"/>
      <c r="BB356" s="76"/>
      <c r="BC356" s="76"/>
      <c r="BD356" s="76"/>
      <c r="BE356" s="76"/>
      <c r="BF356" s="76"/>
      <c r="BG356" s="76"/>
      <c r="BH356" s="184"/>
      <c r="BI356" s="185" t="str">
        <v>✓</v>
      </c>
      <c r="BK356" s="842"/>
      <c r="BL356" s="182">
        <v>50</v>
      </c>
      <c r="BM356" s="183" t="str">
        <v>近くに公共交通（駅・バス停）がある</v>
      </c>
      <c r="BN356" s="76"/>
      <c r="BO356" s="76"/>
      <c r="BP356" s="76"/>
      <c r="BQ356" s="76"/>
      <c r="BR356" s="76"/>
      <c r="BS356" s="76"/>
      <c r="BT356" s="76"/>
      <c r="BU356" s="76"/>
      <c r="BV356" s="76"/>
      <c r="BW356" s="76"/>
      <c r="BX356" s="76"/>
      <c r="BY356" s="76"/>
      <c r="BZ356" s="76"/>
      <c r="CA356" s="184"/>
      <c r="CB356" s="186" t="str">
        <v>✓</v>
      </c>
    </row>
    <row r="357" spans="7:81" ht="51.75" customHeight="1" x14ac:dyDescent="0.15">
      <c r="G357" s="80"/>
      <c r="H357" s="854"/>
      <c r="I357" s="854"/>
      <c r="J357" s="854"/>
      <c r="K357" s="854"/>
      <c r="L357" s="854"/>
      <c r="M357" s="854"/>
      <c r="N357" s="854"/>
      <c r="O357" s="854"/>
      <c r="P357" s="854"/>
      <c r="Q357" s="854"/>
      <c r="R357" s="854"/>
      <c r="S357" s="854"/>
      <c r="T357" s="854"/>
      <c r="U357" s="854"/>
      <c r="V357" s="854"/>
      <c r="W357" s="854"/>
      <c r="X357" s="100"/>
      <c r="Y357" s="385"/>
      <c r="Z357" s="100"/>
      <c r="AA357" s="100"/>
      <c r="AB357" s="100"/>
      <c r="AC357" s="350"/>
      <c r="AD357" s="350"/>
      <c r="AE357" s="350"/>
      <c r="AF357" s="350"/>
      <c r="AG357" s="350"/>
      <c r="AH357" s="350"/>
      <c r="AI357" s="350"/>
      <c r="AJ357" s="350"/>
      <c r="AK357" s="350"/>
      <c r="AL357" s="350"/>
      <c r="AM357" s="350"/>
      <c r="AU357" s="850"/>
      <c r="AV357" s="182">
        <v>12</v>
      </c>
      <c r="AW357" s="302" t="str">
        <v>座れる場がある</v>
      </c>
      <c r="AX357" s="303"/>
      <c r="AY357" s="304"/>
      <c r="AZ357" s="34"/>
      <c r="BA357" s="76"/>
      <c r="BB357" s="76"/>
      <c r="BC357" s="76"/>
      <c r="BD357" s="76"/>
      <c r="BE357" s="76"/>
      <c r="BF357" s="76"/>
      <c r="BG357" s="76"/>
      <c r="BH357" s="184"/>
      <c r="BI357" s="185" t="str">
        <v>✓</v>
      </c>
      <c r="BK357" s="840" t="s">
        <v>200</v>
      </c>
      <c r="BL357" s="181">
        <v>51</v>
      </c>
      <c r="BM357" s="183" t="str">
        <v>管理者が分かる掲示がある</v>
      </c>
      <c r="BN357" s="76"/>
      <c r="BO357" s="76"/>
      <c r="BP357" s="76"/>
      <c r="BQ357" s="76"/>
      <c r="BR357" s="76"/>
      <c r="BS357" s="76"/>
      <c r="BT357" s="76"/>
      <c r="BU357" s="76"/>
      <c r="BV357" s="76"/>
      <c r="BW357" s="76"/>
      <c r="BX357" s="76"/>
      <c r="BY357" s="76"/>
      <c r="BZ357" s="76"/>
      <c r="CA357" s="184"/>
      <c r="CB357" s="186" t="str">
        <v>✓</v>
      </c>
    </row>
    <row r="358" spans="7:81" ht="51.75" customHeight="1" x14ac:dyDescent="0.15">
      <c r="G358" s="80"/>
      <c r="H358" s="855">
        <f>計算_集計!$CF$8</f>
        <v>7</v>
      </c>
      <c r="I358" s="855"/>
      <c r="J358" s="855"/>
      <c r="K358" s="855"/>
      <c r="L358" s="855"/>
      <c r="M358" s="855"/>
      <c r="N358" s="855"/>
      <c r="O358" s="855"/>
      <c r="P358" s="839">
        <f>計算_集計!$CS$8</f>
        <v>2</v>
      </c>
      <c r="Q358" s="839"/>
      <c r="R358" s="839"/>
      <c r="S358" s="839"/>
      <c r="T358" s="839"/>
      <c r="U358" s="839"/>
      <c r="V358" s="839"/>
      <c r="W358" s="839"/>
      <c r="X358" s="100"/>
      <c r="Y358" s="385"/>
      <c r="Z358" s="100"/>
      <c r="AA358" s="100"/>
      <c r="AB358" s="100"/>
      <c r="AC358" s="350"/>
      <c r="AD358" s="350"/>
      <c r="AE358" s="350"/>
      <c r="AF358" s="350"/>
      <c r="AG358" s="350"/>
      <c r="AH358" s="350"/>
      <c r="AI358" s="350"/>
      <c r="AJ358" s="350"/>
      <c r="AK358" s="350"/>
      <c r="AL358" s="350"/>
      <c r="AM358" s="350"/>
      <c r="AU358" s="850"/>
      <c r="AV358" s="181">
        <v>13</v>
      </c>
      <c r="AW358" s="302" t="str">
        <v>自由に使えるテーブルがある</v>
      </c>
      <c r="AX358" s="303"/>
      <c r="AY358" s="304"/>
      <c r="AZ358" s="304"/>
      <c r="BA358" s="34"/>
      <c r="BB358" s="76"/>
      <c r="BC358" s="76"/>
      <c r="BD358" s="76"/>
      <c r="BE358" s="76"/>
      <c r="BF358" s="76"/>
      <c r="BG358" s="76"/>
      <c r="BH358" s="184"/>
      <c r="BI358" s="185" t="str">
        <v>✓</v>
      </c>
      <c r="BK358" s="841"/>
      <c r="BL358" s="181">
        <v>52</v>
      </c>
      <c r="BM358" s="183" t="str">
        <v>運営主体や運営ルール明確になっている</v>
      </c>
      <c r="BN358" s="76"/>
      <c r="BO358" s="76"/>
      <c r="BP358" s="76"/>
      <c r="BQ358" s="76"/>
      <c r="BR358" s="76"/>
      <c r="BS358" s="76"/>
      <c r="BT358" s="76"/>
      <c r="BU358" s="76"/>
      <c r="BV358" s="76"/>
      <c r="BW358" s="76"/>
      <c r="BX358" s="76"/>
      <c r="BY358" s="76"/>
      <c r="BZ358" s="76"/>
      <c r="CA358" s="184"/>
      <c r="CB358" s="186" t="str">
        <v>✓</v>
      </c>
    </row>
    <row r="359" spans="7:81" ht="51.75" customHeight="1" x14ac:dyDescent="0.15">
      <c r="G359" s="80"/>
      <c r="H359" s="855"/>
      <c r="I359" s="855"/>
      <c r="J359" s="855"/>
      <c r="K359" s="855"/>
      <c r="L359" s="855"/>
      <c r="M359" s="855"/>
      <c r="N359" s="855"/>
      <c r="O359" s="855"/>
      <c r="P359" s="839"/>
      <c r="Q359" s="839"/>
      <c r="R359" s="839"/>
      <c r="S359" s="839"/>
      <c r="T359" s="839"/>
      <c r="U359" s="839"/>
      <c r="V359" s="839"/>
      <c r="W359" s="839"/>
      <c r="X359" s="100"/>
      <c r="Y359" s="385"/>
      <c r="Z359" s="100"/>
      <c r="AA359" s="100"/>
      <c r="AB359" s="100"/>
      <c r="AC359" s="62"/>
      <c r="AD359" s="62"/>
      <c r="AE359" s="62"/>
      <c r="AF359" s="62"/>
      <c r="AG359" s="62"/>
      <c r="AH359" s="62"/>
      <c r="AI359" s="62"/>
      <c r="AJ359" s="62"/>
      <c r="AK359" s="62"/>
      <c r="AL359" s="62"/>
      <c r="AM359" s="62"/>
      <c r="AN359" s="62"/>
      <c r="AO359" s="62"/>
      <c r="AP359" s="62"/>
      <c r="AU359" s="850"/>
      <c r="AV359" s="182">
        <v>14</v>
      </c>
      <c r="AW359" s="302" t="str">
        <v>ゴミ箱が設けられている</v>
      </c>
      <c r="AX359" s="303"/>
      <c r="AY359" s="304"/>
      <c r="AZ359" s="304"/>
      <c r="BA359" s="34"/>
      <c r="BB359" s="76"/>
      <c r="BC359" s="76"/>
      <c r="BD359" s="76"/>
      <c r="BE359" s="76"/>
      <c r="BF359" s="76"/>
      <c r="BG359" s="76"/>
      <c r="BH359" s="184"/>
      <c r="BI359" s="185" t="str">
        <v>✓</v>
      </c>
      <c r="BK359" s="842"/>
      <c r="BL359" s="182">
        <v>53</v>
      </c>
      <c r="BM359" s="183" t="str">
        <v>活動プログラムが実施され、適切な維持管理になっている</v>
      </c>
      <c r="BN359" s="76"/>
      <c r="BO359" s="76"/>
      <c r="BP359" s="76"/>
      <c r="BQ359" s="76"/>
      <c r="BR359" s="76"/>
      <c r="BS359" s="76"/>
      <c r="BT359" s="76"/>
      <c r="BU359" s="76"/>
      <c r="BV359" s="76"/>
      <c r="BW359" s="76"/>
      <c r="BX359" s="76"/>
      <c r="BY359" s="76"/>
      <c r="BZ359" s="76"/>
      <c r="CA359" s="184"/>
      <c r="CB359" s="186" t="str">
        <v>✓</v>
      </c>
    </row>
    <row r="360" spans="7:81" ht="51.75" customHeight="1" x14ac:dyDescent="0.15">
      <c r="G360" s="80"/>
      <c r="H360" s="855"/>
      <c r="I360" s="855"/>
      <c r="J360" s="855"/>
      <c r="K360" s="855"/>
      <c r="L360" s="855"/>
      <c r="M360" s="855"/>
      <c r="N360" s="855"/>
      <c r="O360" s="855"/>
      <c r="P360" s="839"/>
      <c r="Q360" s="839"/>
      <c r="R360" s="839"/>
      <c r="S360" s="839"/>
      <c r="T360" s="839"/>
      <c r="U360" s="839"/>
      <c r="V360" s="839"/>
      <c r="W360" s="839"/>
      <c r="X360" s="100"/>
      <c r="Y360" s="385"/>
      <c r="Z360" s="100"/>
      <c r="AA360" s="100"/>
      <c r="AB360" s="100"/>
      <c r="AC360" s="62"/>
      <c r="AD360" s="62"/>
      <c r="AE360" s="62"/>
      <c r="AF360" s="62"/>
      <c r="AG360" s="62"/>
      <c r="AH360" s="62"/>
      <c r="AI360" s="62"/>
      <c r="AJ360" s="62"/>
      <c r="AK360" s="62"/>
      <c r="AL360" s="62"/>
      <c r="AM360" s="62"/>
      <c r="AN360" s="62"/>
      <c r="AO360" s="62"/>
      <c r="AP360" s="62"/>
      <c r="AQ360" s="350"/>
      <c r="AR360" s="350"/>
      <c r="AS360" s="350"/>
      <c r="AU360" s="850"/>
      <c r="AV360" s="181">
        <v>15</v>
      </c>
      <c r="AW360" s="302" t="str">
        <v>子ども用の遊具がある</v>
      </c>
      <c r="AX360" s="303"/>
      <c r="AY360" s="304"/>
      <c r="AZ360" s="304"/>
      <c r="BA360" s="34"/>
      <c r="BB360" s="76"/>
      <c r="BC360" s="76"/>
      <c r="BD360" s="76"/>
      <c r="BE360" s="76"/>
      <c r="BF360" s="76"/>
      <c r="BG360" s="76"/>
      <c r="BH360" s="184"/>
      <c r="BI360" s="185" t="str">
        <v>✓</v>
      </c>
      <c r="BK360" s="840" t="s">
        <v>379</v>
      </c>
      <c r="BL360" s="181">
        <v>54</v>
      </c>
      <c r="BM360" s="183" t="str">
        <v>記載なし</v>
      </c>
      <c r="BN360" s="76"/>
      <c r="BO360" s="76"/>
      <c r="BP360" s="76"/>
      <c r="BQ360" s="76"/>
      <c r="BR360" s="76"/>
      <c r="BS360" s="76"/>
      <c r="BT360" s="76"/>
      <c r="BU360" s="76"/>
      <c r="BV360" s="76"/>
      <c r="BW360" s="76"/>
      <c r="BX360" s="76"/>
      <c r="BY360" s="76"/>
      <c r="BZ360" s="76"/>
      <c r="CA360" s="184"/>
      <c r="CB360" s="186" t="str">
        <v>－</v>
      </c>
    </row>
    <row r="361" spans="7:81" ht="51.75" customHeight="1" x14ac:dyDescent="0.15">
      <c r="G361" s="80"/>
      <c r="H361" s="855"/>
      <c r="I361" s="855"/>
      <c r="J361" s="855"/>
      <c r="K361" s="855"/>
      <c r="L361" s="855"/>
      <c r="M361" s="855"/>
      <c r="N361" s="855"/>
      <c r="O361" s="855"/>
      <c r="P361" s="839"/>
      <c r="Q361" s="839"/>
      <c r="R361" s="839"/>
      <c r="S361" s="839"/>
      <c r="T361" s="839"/>
      <c r="U361" s="839"/>
      <c r="V361" s="839"/>
      <c r="W361" s="839"/>
      <c r="X361" s="100"/>
      <c r="Y361" s="385"/>
      <c r="Z361" s="100"/>
      <c r="AA361" s="100"/>
      <c r="AB361" s="100"/>
      <c r="AC361" s="62"/>
      <c r="AD361" s="62"/>
      <c r="AE361" s="62"/>
      <c r="AF361" s="62"/>
      <c r="AG361" s="62"/>
      <c r="AH361" s="62"/>
      <c r="AI361" s="62"/>
      <c r="AJ361" s="62"/>
      <c r="AK361" s="62"/>
      <c r="AL361" s="62"/>
      <c r="AM361" s="62"/>
      <c r="AN361" s="62"/>
      <c r="AO361" s="62"/>
      <c r="AP361" s="62"/>
      <c r="AQ361" s="101"/>
      <c r="AR361" s="101"/>
      <c r="AS361" s="101"/>
      <c r="AU361" s="850"/>
      <c r="AV361" s="182">
        <v>16</v>
      </c>
      <c r="AW361" s="302" t="str">
        <v>人が踏み込んで良い芝生が設けられている</v>
      </c>
      <c r="AX361" s="303"/>
      <c r="AY361" s="304"/>
      <c r="AZ361" s="304"/>
      <c r="BA361" s="34"/>
      <c r="BB361" s="76"/>
      <c r="BC361" s="76"/>
      <c r="BD361" s="76"/>
      <c r="BE361"/>
      <c r="BF361" s="76"/>
      <c r="BG361" s="76"/>
      <c r="BH361" s="184"/>
      <c r="BI361" s="185" t="str">
        <v/>
      </c>
      <c r="BK361" s="841"/>
      <c r="BL361" s="181">
        <v>55</v>
      </c>
      <c r="BM361" s="183" t="str">
        <v>記載なし</v>
      </c>
      <c r="BN361" s="76"/>
      <c r="BO361" s="76"/>
      <c r="BP361" s="76"/>
      <c r="BQ361" s="76"/>
      <c r="BR361" s="76"/>
      <c r="BS361" s="76"/>
      <c r="BT361" s="76"/>
      <c r="BU361" s="76"/>
      <c r="BV361" s="76"/>
      <c r="BW361" s="76"/>
      <c r="BX361" s="76"/>
      <c r="BY361" s="76"/>
      <c r="BZ361" s="76"/>
      <c r="CA361" s="184"/>
      <c r="CB361" s="186" t="str">
        <v>－</v>
      </c>
    </row>
    <row r="362" spans="7:81" ht="51.75" customHeight="1" x14ac:dyDescent="0.15">
      <c r="G362" s="80"/>
      <c r="H362" s="855"/>
      <c r="I362" s="855"/>
      <c r="J362" s="855"/>
      <c r="K362" s="855"/>
      <c r="L362" s="855"/>
      <c r="M362" s="855"/>
      <c r="N362" s="855"/>
      <c r="O362" s="855"/>
      <c r="P362" s="839"/>
      <c r="Q362" s="839"/>
      <c r="R362" s="839"/>
      <c r="S362" s="839"/>
      <c r="T362" s="839"/>
      <c r="U362" s="839"/>
      <c r="V362" s="839"/>
      <c r="W362" s="839"/>
      <c r="X362" s="62"/>
      <c r="Y362" s="385"/>
      <c r="Z362" s="100"/>
      <c r="AA362" s="100"/>
      <c r="AB362" s="100"/>
      <c r="AC362" s="62"/>
      <c r="AD362" s="62"/>
      <c r="AE362" s="62"/>
      <c r="AF362" s="62"/>
      <c r="AG362" s="62"/>
      <c r="AH362" s="62"/>
      <c r="AI362" s="62"/>
      <c r="AJ362" s="62"/>
      <c r="AK362" s="62"/>
      <c r="AL362" s="62"/>
      <c r="AM362" s="62"/>
      <c r="AN362" s="62"/>
      <c r="AO362" s="62"/>
      <c r="AP362" s="62"/>
      <c r="AQ362" s="101"/>
      <c r="AR362" s="101"/>
      <c r="AS362" s="101"/>
      <c r="AT362" s="350"/>
      <c r="AU362" s="850"/>
      <c r="AV362" s="181">
        <v>17</v>
      </c>
      <c r="AW362" s="567" t="str">
        <v>建物外設置物（椅子・販売物等）の設置可能範囲が明確にされている</v>
      </c>
      <c r="AX362" s="303"/>
      <c r="AY362" s="304"/>
      <c r="AZ362" s="304"/>
      <c r="BA362" s="34"/>
      <c r="BB362" s="76"/>
      <c r="BC362" s="76"/>
      <c r="BD362" s="76"/>
      <c r="BE362" s="76"/>
      <c r="BF362" s="76"/>
      <c r="BG362" s="76"/>
      <c r="BH362" s="184"/>
      <c r="BI362" s="185" t="str">
        <v>✓</v>
      </c>
      <c r="BK362" s="841"/>
      <c r="BL362" s="182">
        <v>56</v>
      </c>
      <c r="BM362" s="183" t="str">
        <v>記載なし</v>
      </c>
      <c r="BN362" s="76"/>
      <c r="BO362" s="76"/>
      <c r="BP362" s="76"/>
      <c r="BQ362" s="76"/>
      <c r="BR362" s="76"/>
      <c r="BS362" s="76"/>
      <c r="BT362" s="76"/>
      <c r="BU362" s="76"/>
      <c r="BV362" s="76"/>
      <c r="BW362" s="76"/>
      <c r="BX362" s="76"/>
      <c r="BY362" s="76"/>
      <c r="BZ362" s="76"/>
      <c r="CA362" s="184"/>
      <c r="CB362" s="186" t="str">
        <v>－</v>
      </c>
    </row>
    <row r="363" spans="7:81" ht="51.75" customHeight="1" x14ac:dyDescent="0.15">
      <c r="G363" s="80"/>
      <c r="X363" s="62"/>
      <c r="Y363" s="385"/>
      <c r="Z363" s="100"/>
      <c r="AA363" s="100"/>
      <c r="AB363" s="100"/>
      <c r="AC363" s="62"/>
      <c r="AD363" s="62"/>
      <c r="AE363" s="62"/>
      <c r="AF363" s="62"/>
      <c r="AG363" s="62"/>
      <c r="AH363" s="62"/>
      <c r="AI363" s="62"/>
      <c r="AJ363" s="62"/>
      <c r="AK363" s="62"/>
      <c r="AL363" s="62"/>
      <c r="AM363" s="62"/>
      <c r="AN363" s="62"/>
      <c r="AO363" s="62"/>
      <c r="AP363" s="62"/>
      <c r="AQ363" s="101"/>
      <c r="AR363" s="101"/>
      <c r="AS363" s="101"/>
      <c r="AT363" s="101"/>
      <c r="AU363" s="850"/>
      <c r="AV363" s="182">
        <v>18</v>
      </c>
      <c r="AW363" s="302" t="str">
        <v>夜間照明設備が整備されている</v>
      </c>
      <c r="AX363" s="303"/>
      <c r="AY363" s="304"/>
      <c r="AZ363" s="304"/>
      <c r="BA363" s="34"/>
      <c r="BB363" s="76"/>
      <c r="BC363" s="76"/>
      <c r="BD363" s="76"/>
      <c r="BE363" s="76"/>
      <c r="BF363" s="76"/>
      <c r="BG363" s="76"/>
      <c r="BH363" s="184"/>
      <c r="BI363" s="185" t="str">
        <v>✓</v>
      </c>
      <c r="BK363" s="841"/>
      <c r="BL363" s="181">
        <v>57</v>
      </c>
      <c r="BM363" s="183" t="str">
        <v>記載なし</v>
      </c>
      <c r="BN363" s="76"/>
      <c r="BO363" s="76"/>
      <c r="BP363" s="76"/>
      <c r="BQ363" s="76"/>
      <c r="BR363" s="76"/>
      <c r="BS363" s="76"/>
      <c r="BT363" s="76"/>
      <c r="BU363" s="76"/>
      <c r="BV363" s="76"/>
      <c r="BW363" s="76"/>
      <c r="BX363" s="76"/>
      <c r="BY363" s="76"/>
      <c r="BZ363" s="76"/>
      <c r="CA363" s="184"/>
      <c r="CB363" s="186" t="str">
        <v>－</v>
      </c>
    </row>
    <row r="364" spans="7:81" ht="51.75" customHeight="1" x14ac:dyDescent="0.15">
      <c r="G364" s="80"/>
      <c r="H364" s="843" t="s">
        <v>418</v>
      </c>
      <c r="I364" s="843"/>
      <c r="J364" s="843"/>
      <c r="K364" s="843"/>
      <c r="L364" s="843"/>
      <c r="M364" s="843"/>
      <c r="N364" s="843"/>
      <c r="O364" s="843"/>
      <c r="P364" s="843"/>
      <c r="Q364" s="843"/>
      <c r="R364" s="843"/>
      <c r="S364" s="843"/>
      <c r="T364" s="843"/>
      <c r="U364" s="843"/>
      <c r="V364" s="843"/>
      <c r="W364" s="843"/>
      <c r="X364" s="62"/>
      <c r="Y364" s="385"/>
      <c r="Z364" s="100"/>
      <c r="AA364" s="100"/>
      <c r="AB364" s="100"/>
      <c r="AC364" s="62"/>
      <c r="AD364" s="62"/>
      <c r="AE364" s="62"/>
      <c r="AF364" s="62"/>
      <c r="AG364" s="62"/>
      <c r="AH364" s="62"/>
      <c r="AI364" s="62"/>
      <c r="AJ364" s="62"/>
      <c r="AK364" s="62"/>
      <c r="AL364" s="62"/>
      <c r="AM364" s="62"/>
      <c r="AN364" s="62"/>
      <c r="AO364" s="62"/>
      <c r="AP364" s="62"/>
      <c r="AQ364" s="101"/>
      <c r="AR364" s="101"/>
      <c r="AS364" s="101"/>
      <c r="AT364" s="101"/>
      <c r="AU364" s="850"/>
      <c r="AV364" s="181">
        <v>19</v>
      </c>
      <c r="AW364" s="302" t="str">
        <v>段差の無い導線が整備されている</v>
      </c>
      <c r="AX364" s="303"/>
      <c r="AY364" s="304"/>
      <c r="AZ364" s="304"/>
      <c r="BA364" s="34"/>
      <c r="BB364" s="76"/>
      <c r="BC364" s="76"/>
      <c r="BD364" s="76"/>
      <c r="BE364" s="76"/>
      <c r="BF364" s="76"/>
      <c r="BG364" s="76"/>
      <c r="BH364" s="184"/>
      <c r="BI364" s="185" t="str">
        <v>✓</v>
      </c>
      <c r="BK364" s="842"/>
      <c r="BL364" s="181">
        <v>58</v>
      </c>
      <c r="BM364" s="183" t="str">
        <v>記載なし</v>
      </c>
      <c r="BN364" s="76"/>
      <c r="BO364" s="76"/>
      <c r="BP364" s="76"/>
      <c r="BQ364" s="76"/>
      <c r="BR364" s="76"/>
      <c r="BS364" s="76"/>
      <c r="BT364" s="76"/>
      <c r="BU364" s="76"/>
      <c r="BV364" s="76"/>
      <c r="BW364" s="76"/>
      <c r="BX364" s="76"/>
      <c r="BY364" s="76"/>
      <c r="BZ364" s="76"/>
      <c r="CA364" s="184"/>
      <c r="CB364" s="186" t="str">
        <v>－</v>
      </c>
    </row>
    <row r="365" spans="7:81" ht="51.75" customHeight="1" x14ac:dyDescent="0.15">
      <c r="X365" s="62"/>
      <c r="Y365" s="385"/>
      <c r="Z365" s="100"/>
      <c r="AA365" s="100"/>
      <c r="AB365" s="100"/>
      <c r="AC365" s="62"/>
      <c r="AD365" s="62"/>
      <c r="AE365" s="62"/>
      <c r="AF365" s="62"/>
      <c r="AG365" s="62"/>
      <c r="AH365" s="62"/>
      <c r="AI365" s="62"/>
      <c r="AJ365" s="62"/>
      <c r="AK365" s="62"/>
      <c r="AL365" s="62"/>
      <c r="AM365" s="62"/>
      <c r="AN365" s="62"/>
      <c r="AO365" s="62"/>
      <c r="AP365" s="62"/>
      <c r="AQ365" s="101"/>
      <c r="AR365" s="101"/>
      <c r="AS365" s="101"/>
      <c r="AT365" s="101"/>
      <c r="AU365" s="850"/>
      <c r="AV365" s="182">
        <v>20</v>
      </c>
      <c r="AW365" s="302" t="str">
        <v>車いす利用者やベビーカー利用者の通行を妨げる障害物がない</v>
      </c>
      <c r="AX365" s="303"/>
      <c r="AY365" s="304"/>
      <c r="AZ365" s="304"/>
      <c r="BA365" s="34"/>
      <c r="BB365" s="76"/>
      <c r="BC365" s="76"/>
      <c r="BD365" s="76"/>
      <c r="BE365" s="76"/>
      <c r="BF365" s="76"/>
      <c r="BG365" s="76"/>
      <c r="BH365" s="184"/>
      <c r="BI365" s="185" t="str">
        <v>✓</v>
      </c>
    </row>
    <row r="366" spans="7:81" ht="51.75" customHeight="1" x14ac:dyDescent="0.15">
      <c r="G366" s="80"/>
      <c r="H366" s="101"/>
      <c r="I366" s="62"/>
      <c r="J366" s="62"/>
      <c r="K366" s="62"/>
      <c r="L366" s="62"/>
      <c r="M366" s="62"/>
      <c r="N366" s="62"/>
      <c r="O366" s="62"/>
      <c r="P366" s="62"/>
      <c r="Q366" s="62"/>
      <c r="R366" s="62"/>
      <c r="S366" s="62"/>
      <c r="T366" s="62"/>
      <c r="U366" s="62"/>
      <c r="V366" s="62"/>
      <c r="W366" s="62"/>
      <c r="X366" s="100"/>
      <c r="Y366" s="385"/>
      <c r="Z366" s="100"/>
      <c r="AA366" s="100"/>
      <c r="AB366" s="100"/>
      <c r="AC366" s="62"/>
      <c r="AD366" s="62"/>
      <c r="AE366" s="62"/>
      <c r="AF366" s="62"/>
      <c r="AG366" s="62"/>
      <c r="AH366" s="62"/>
      <c r="AI366" s="62"/>
      <c r="AJ366" s="62"/>
      <c r="AK366" s="62"/>
      <c r="AL366" s="62"/>
      <c r="AM366" s="62"/>
      <c r="AN366" s="62"/>
      <c r="AO366" s="62"/>
      <c r="AP366" s="62"/>
      <c r="AQ366" s="101"/>
      <c r="AR366" s="101"/>
      <c r="AS366" s="101"/>
      <c r="AT366" s="101"/>
      <c r="AU366" s="850"/>
      <c r="AV366" s="181">
        <v>21</v>
      </c>
      <c r="AW366" s="302" t="str">
        <v>防犯カメラが設置されている</v>
      </c>
      <c r="AX366" s="303"/>
      <c r="AY366" s="304"/>
      <c r="AZ366" s="304"/>
      <c r="BA366" s="34"/>
      <c r="BB366" s="76"/>
      <c r="BC366" s="76"/>
      <c r="BD366" s="76"/>
      <c r="BE366" s="76"/>
      <c r="BF366" s="76"/>
      <c r="BG366" s="76"/>
      <c r="BH366" s="184"/>
      <c r="BI366" s="185" t="str">
        <v>✓</v>
      </c>
      <c r="CC366" s="1"/>
    </row>
    <row r="367" spans="7:81" ht="51.75" customHeight="1" x14ac:dyDescent="0.5">
      <c r="G367" s="623"/>
      <c r="H367" s="101"/>
      <c r="I367" s="62"/>
      <c r="J367" s="62"/>
      <c r="K367" s="62"/>
      <c r="L367" s="62"/>
      <c r="M367" s="62"/>
      <c r="N367" s="62"/>
      <c r="O367" s="62"/>
      <c r="P367" s="62"/>
      <c r="Q367" s="62"/>
      <c r="R367" s="62"/>
      <c r="S367" s="62"/>
      <c r="T367" s="62"/>
      <c r="U367" s="62"/>
      <c r="V367" s="62"/>
      <c r="W367" s="62"/>
      <c r="X367" s="100"/>
      <c r="Y367" s="385"/>
      <c r="Z367" s="100"/>
      <c r="AA367" s="100"/>
      <c r="AB367" s="100"/>
      <c r="AC367" s="62"/>
      <c r="AD367" s="62"/>
      <c r="AE367" s="62"/>
      <c r="AF367" s="62"/>
      <c r="AG367" s="62"/>
      <c r="AH367" s="62"/>
      <c r="AI367" s="62"/>
      <c r="AJ367" s="62"/>
      <c r="AK367" s="62"/>
      <c r="AL367" s="62"/>
      <c r="AM367" s="62"/>
      <c r="AN367" s="62"/>
      <c r="AO367" s="62"/>
      <c r="AP367" s="62"/>
      <c r="AQ367" s="101"/>
      <c r="AR367" s="101"/>
      <c r="AS367" s="101"/>
      <c r="AT367" s="101"/>
      <c r="AU367" s="850"/>
      <c r="AV367" s="182">
        <v>22</v>
      </c>
      <c r="AW367" s="567" t="str">
        <v>様々な目的で活用できるスペースがある（場を可変的に活用できる）</v>
      </c>
      <c r="AX367" s="303"/>
      <c r="AY367" s="304"/>
      <c r="AZ367" s="304"/>
      <c r="BA367" s="34"/>
      <c r="BB367" s="76"/>
      <c r="BC367" s="76"/>
      <c r="BD367" s="76"/>
      <c r="BE367" s="76"/>
      <c r="BF367" s="76"/>
      <c r="BG367" s="76"/>
      <c r="BH367" s="184"/>
      <c r="BI367" s="185" t="str">
        <v>✓</v>
      </c>
      <c r="CC367" s="1"/>
    </row>
    <row r="368" spans="7:81" ht="51.75" customHeight="1" x14ac:dyDescent="0.5">
      <c r="G368" s="623"/>
      <c r="H368" s="101"/>
      <c r="I368" s="62"/>
      <c r="J368" s="62"/>
      <c r="K368" s="62"/>
      <c r="L368" s="62"/>
      <c r="M368" s="62"/>
      <c r="N368" s="62"/>
      <c r="O368" s="62"/>
      <c r="P368" s="62"/>
      <c r="Q368" s="62"/>
      <c r="R368" s="62"/>
      <c r="S368" s="62"/>
      <c r="T368" s="62"/>
      <c r="U368" s="62"/>
      <c r="V368" s="62"/>
      <c r="W368" s="62"/>
      <c r="X368" s="100"/>
      <c r="Y368" s="385"/>
      <c r="Z368" s="100"/>
      <c r="AA368" s="100"/>
      <c r="AB368" s="100"/>
      <c r="AC368" s="62"/>
      <c r="AD368" s="62"/>
      <c r="AE368" s="62"/>
      <c r="AF368" s="62"/>
      <c r="AG368" s="62"/>
      <c r="AH368" s="62"/>
      <c r="AI368" s="62"/>
      <c r="AJ368" s="62"/>
      <c r="AK368" s="62"/>
      <c r="AL368" s="62"/>
      <c r="AM368" s="62"/>
      <c r="AN368" s="62"/>
      <c r="AO368" s="62"/>
      <c r="AP368" s="62"/>
      <c r="AQ368" s="101"/>
      <c r="AR368" s="101"/>
      <c r="AS368" s="101"/>
      <c r="AT368" s="101"/>
      <c r="AU368" s="850"/>
      <c r="AV368" s="181">
        <v>23</v>
      </c>
      <c r="AW368" s="302" t="str">
        <v>体操や運動に利用可能な場がある</v>
      </c>
      <c r="AX368" s="303"/>
      <c r="AY368" s="304"/>
      <c r="AZ368" s="304"/>
      <c r="BA368" s="34"/>
      <c r="BB368" s="76"/>
      <c r="BC368" s="76"/>
      <c r="BD368" s="76"/>
      <c r="BE368" s="76"/>
      <c r="BF368" s="76"/>
      <c r="BG368" s="76"/>
      <c r="BH368" s="184"/>
      <c r="BI368" s="185" t="str">
        <v>✓</v>
      </c>
      <c r="CC368" s="1"/>
    </row>
    <row r="369" spans="7:81" ht="51.75" customHeight="1" x14ac:dyDescent="0.5">
      <c r="G369" s="623"/>
      <c r="H369" s="101"/>
      <c r="I369" s="62"/>
      <c r="J369" s="62"/>
      <c r="K369" s="62"/>
      <c r="L369" s="62"/>
      <c r="M369" s="62"/>
      <c r="N369" s="62"/>
      <c r="O369" s="62"/>
      <c r="P369" s="62"/>
      <c r="Q369" s="62"/>
      <c r="R369" s="62"/>
      <c r="S369" s="62"/>
      <c r="T369" s="62"/>
      <c r="U369" s="62"/>
      <c r="V369" s="62"/>
      <c r="W369" s="62"/>
      <c r="X369" s="100"/>
      <c r="Y369" s="385"/>
      <c r="Z369" s="100"/>
      <c r="AA369" s="100"/>
      <c r="AB369" s="100"/>
      <c r="AC369" s="62"/>
      <c r="AD369" s="62"/>
      <c r="AE369" s="62"/>
      <c r="AF369" s="62"/>
      <c r="AG369" s="62"/>
      <c r="AH369" s="62"/>
      <c r="AI369" s="62"/>
      <c r="AJ369" s="62"/>
      <c r="AK369" s="62"/>
      <c r="AL369" s="62"/>
      <c r="AM369" s="62"/>
      <c r="AN369" s="62"/>
      <c r="AO369" s="62"/>
      <c r="AP369" s="62"/>
      <c r="AQ369" s="101"/>
      <c r="AR369" s="101"/>
      <c r="AS369" s="101"/>
      <c r="AT369" s="101"/>
      <c r="AU369" s="850"/>
      <c r="AV369" s="182">
        <v>24</v>
      </c>
      <c r="AW369" s="302" t="str">
        <v>イベントを開催できるスペースがある</v>
      </c>
      <c r="AX369" s="303"/>
      <c r="AY369" s="304"/>
      <c r="AZ369" s="304"/>
      <c r="BA369" s="34"/>
      <c r="BB369" s="76"/>
      <c r="BC369" s="76"/>
      <c r="BD369" s="76"/>
      <c r="BE369" s="76"/>
      <c r="BF369" s="76"/>
      <c r="BG369" s="76"/>
      <c r="BH369" s="184"/>
      <c r="BI369" s="185" t="str">
        <v>✓</v>
      </c>
      <c r="CC369" s="1"/>
    </row>
    <row r="370" spans="7:81" ht="51.75" customHeight="1" x14ac:dyDescent="0.5">
      <c r="G370" s="623"/>
      <c r="X370" s="100"/>
      <c r="Y370" s="385"/>
      <c r="Z370" s="100"/>
      <c r="AA370" s="100"/>
      <c r="AB370" s="100"/>
      <c r="AC370" s="62"/>
      <c r="AD370" s="62"/>
      <c r="AE370" s="62"/>
      <c r="AF370" s="62"/>
      <c r="AG370" s="62"/>
      <c r="AH370" s="62"/>
      <c r="AI370" s="62"/>
      <c r="AJ370" s="62"/>
      <c r="AK370" s="62"/>
      <c r="AL370" s="62"/>
      <c r="AM370" s="62"/>
      <c r="AN370" s="62"/>
      <c r="AO370" s="62"/>
      <c r="AP370" s="62"/>
      <c r="AQ370" s="101"/>
      <c r="AR370" s="101"/>
      <c r="AS370" s="101"/>
      <c r="AT370" s="101"/>
      <c r="AU370" s="850"/>
      <c r="AV370" s="181">
        <v>25</v>
      </c>
      <c r="AW370" s="302" t="str">
        <v>Wi-Fi、電源が整備されている</v>
      </c>
      <c r="AX370" s="303"/>
      <c r="AY370" s="304"/>
      <c r="AZ370" s="304"/>
      <c r="BA370" s="34"/>
      <c r="BB370" s="76"/>
      <c r="BC370" s="76"/>
      <c r="BD370" s="76"/>
      <c r="BE370" s="76"/>
      <c r="BF370" s="76"/>
      <c r="BG370" s="76"/>
      <c r="BH370" s="184"/>
      <c r="BI370" s="185" t="str">
        <v>✓</v>
      </c>
      <c r="CC370" s="1"/>
    </row>
    <row r="371" spans="7:81" ht="51.75" customHeight="1" x14ac:dyDescent="0.5">
      <c r="G371" s="623"/>
      <c r="H371" s="101"/>
      <c r="I371" s="62"/>
      <c r="J371" s="62"/>
      <c r="K371" s="62"/>
      <c r="L371" s="62"/>
      <c r="M371" s="62"/>
      <c r="N371" s="62"/>
      <c r="O371" s="62"/>
      <c r="P371" s="62"/>
      <c r="Q371" s="62"/>
      <c r="R371" s="62"/>
      <c r="S371" s="62"/>
      <c r="T371" s="62"/>
      <c r="U371" s="62"/>
      <c r="V371" s="62"/>
      <c r="W371" s="62"/>
      <c r="X371" s="100"/>
      <c r="Y371" s="385"/>
      <c r="Z371" s="100"/>
      <c r="AA371" s="100"/>
      <c r="AB371" s="100"/>
      <c r="AC371" s="62"/>
      <c r="AD371" s="62"/>
      <c r="AE371" s="62"/>
      <c r="AF371" s="62"/>
      <c r="AG371" s="62"/>
      <c r="AH371" s="62"/>
      <c r="AI371" s="62"/>
      <c r="AJ371" s="62"/>
      <c r="AK371" s="62"/>
      <c r="AL371" s="62"/>
      <c r="AM371" s="62"/>
      <c r="AN371" s="62"/>
      <c r="AO371" s="62"/>
      <c r="AP371" s="62"/>
      <c r="AQ371" s="101"/>
      <c r="AR371" s="101"/>
      <c r="AS371" s="101"/>
      <c r="AT371" s="101"/>
      <c r="AU371" s="844" t="s">
        <v>240</v>
      </c>
      <c r="AV371" s="182">
        <v>26</v>
      </c>
      <c r="AW371" s="302" t="str">
        <v>点字ブロックや音の鳴る信号がある</v>
      </c>
      <c r="AX371" s="303"/>
      <c r="AY371" s="304"/>
      <c r="AZ371" s="304"/>
      <c r="BA371" s="34"/>
      <c r="BB371" s="76"/>
      <c r="BC371" s="76"/>
      <c r="BD371" s="76"/>
      <c r="BE371" s="76"/>
      <c r="BF371" s="76"/>
      <c r="BG371" s="76"/>
      <c r="BH371" s="184"/>
      <c r="BI371" s="185" t="str">
        <v>✓</v>
      </c>
      <c r="CC371" s="1"/>
    </row>
    <row r="372" spans="7:81" ht="51.75" customHeight="1" x14ac:dyDescent="0.5">
      <c r="G372" s="623"/>
      <c r="H372" s="101"/>
      <c r="I372" s="62"/>
      <c r="J372" s="62"/>
      <c r="K372" s="62"/>
      <c r="L372" s="62"/>
      <c r="M372" s="62"/>
      <c r="N372" s="62"/>
      <c r="O372" s="62"/>
      <c r="P372" s="62"/>
      <c r="Q372" s="62"/>
      <c r="R372" s="62"/>
      <c r="S372" s="62"/>
      <c r="T372" s="62"/>
      <c r="U372" s="62"/>
      <c r="V372" s="62"/>
      <c r="W372" s="62"/>
      <c r="X372" s="100"/>
      <c r="Y372" s="385"/>
      <c r="Z372" s="100"/>
      <c r="AA372" s="100"/>
      <c r="AB372" s="100"/>
      <c r="AC372" s="62"/>
      <c r="AD372" s="62"/>
      <c r="AE372" s="62"/>
      <c r="AF372" s="62"/>
      <c r="AG372" s="62"/>
      <c r="AH372" s="62"/>
      <c r="AI372" s="62"/>
      <c r="AJ372" s="62"/>
      <c r="AK372" s="62"/>
      <c r="AL372" s="62"/>
      <c r="AM372" s="62"/>
      <c r="AN372" s="62"/>
      <c r="AO372" s="62"/>
      <c r="AP372" s="62"/>
      <c r="AQ372" s="101"/>
      <c r="AR372" s="101"/>
      <c r="AS372" s="101"/>
      <c r="AT372" s="101"/>
      <c r="AU372" s="844"/>
      <c r="AV372" s="181">
        <v>27</v>
      </c>
      <c r="AW372" s="302" t="str">
        <v>車両進入防止設備が整備されている</v>
      </c>
      <c r="AX372" s="303"/>
      <c r="AY372" s="304"/>
      <c r="AZ372" s="304"/>
      <c r="BA372" s="34"/>
      <c r="BB372" s="76"/>
      <c r="BC372" s="76"/>
      <c r="BD372" s="76"/>
      <c r="BE372" s="76"/>
      <c r="BF372" s="76"/>
      <c r="BG372" s="76"/>
      <c r="BH372" s="184"/>
      <c r="BI372" s="185" t="str">
        <v>－</v>
      </c>
      <c r="CC372" s="1"/>
    </row>
    <row r="373" spans="7:81" ht="51.75" customHeight="1" x14ac:dyDescent="0.5">
      <c r="G373" s="623"/>
      <c r="H373" s="101"/>
      <c r="I373" s="62"/>
      <c r="J373" s="62"/>
      <c r="K373" s="62"/>
      <c r="L373" s="62"/>
      <c r="M373" s="62"/>
      <c r="N373" s="62"/>
      <c r="O373" s="62"/>
      <c r="P373" s="62"/>
      <c r="Q373" s="62"/>
      <c r="R373" s="62"/>
      <c r="S373" s="62"/>
      <c r="T373" s="62"/>
      <c r="U373" s="62"/>
      <c r="V373" s="62"/>
      <c r="W373" s="62"/>
      <c r="X373" s="100"/>
      <c r="Y373" s="385"/>
      <c r="Z373" s="100"/>
      <c r="AA373" s="100"/>
      <c r="AB373" s="100"/>
      <c r="AC373" s="62"/>
      <c r="AD373" s="62"/>
      <c r="AE373" s="62"/>
      <c r="AF373" s="62"/>
      <c r="AG373" s="62"/>
      <c r="AH373" s="62"/>
      <c r="AI373" s="62"/>
      <c r="AJ373" s="62"/>
      <c r="AK373" s="62"/>
      <c r="AL373" s="62"/>
      <c r="AM373" s="62"/>
      <c r="AN373" s="62"/>
      <c r="AO373" s="62"/>
      <c r="AP373" s="62"/>
      <c r="AQ373" s="101"/>
      <c r="AR373" s="101"/>
      <c r="AS373" s="101"/>
      <c r="AT373" s="101"/>
      <c r="AU373" s="844"/>
      <c r="AV373" s="181">
        <v>28</v>
      </c>
      <c r="AW373" s="302" t="str">
        <v>通路の表面にアスファルト以外の化粧材が整備されている</v>
      </c>
      <c r="AX373" s="303"/>
      <c r="AY373" s="304"/>
      <c r="AZ373" s="304"/>
      <c r="BA373" s="34"/>
      <c r="BB373" s="76"/>
      <c r="BC373" s="76"/>
      <c r="BD373" s="76"/>
      <c r="BE373" s="76"/>
      <c r="BF373" s="76"/>
      <c r="BG373" s="76"/>
      <c r="BH373" s="184"/>
      <c r="BI373" s="185" t="str">
        <v>－</v>
      </c>
      <c r="CC373" s="1"/>
    </row>
    <row r="374" spans="7:81" ht="51.75" customHeight="1" x14ac:dyDescent="0.5">
      <c r="G374" s="623"/>
      <c r="H374" s="101"/>
      <c r="I374" s="62"/>
      <c r="J374" s="62"/>
      <c r="K374" s="62"/>
      <c r="L374" s="62"/>
      <c r="M374" s="62"/>
      <c r="N374" s="62"/>
      <c r="O374" s="62"/>
      <c r="P374" s="62"/>
      <c r="Q374" s="62"/>
      <c r="R374" s="62"/>
      <c r="S374" s="62"/>
      <c r="T374" s="62"/>
      <c r="U374" s="62"/>
      <c r="V374" s="62"/>
      <c r="W374" s="62"/>
      <c r="X374" s="100"/>
      <c r="Y374" s="385"/>
      <c r="Z374" s="100"/>
      <c r="AA374" s="100"/>
      <c r="AB374" s="100"/>
      <c r="AC374" s="62"/>
      <c r="AD374" s="62"/>
      <c r="AE374" s="62"/>
      <c r="AF374" s="62"/>
      <c r="AG374" s="62"/>
      <c r="AH374" s="62"/>
      <c r="AI374" s="62"/>
      <c r="AJ374" s="62"/>
      <c r="AK374" s="62"/>
      <c r="AL374" s="62"/>
      <c r="AM374" s="62"/>
      <c r="AN374" s="62"/>
      <c r="AO374" s="62"/>
      <c r="AP374" s="62"/>
      <c r="AQ374" s="101"/>
      <c r="AR374" s="101"/>
      <c r="AS374" s="101"/>
      <c r="AT374" s="101"/>
      <c r="AU374" s="844"/>
      <c r="AV374" s="181">
        <v>29</v>
      </c>
      <c r="AW374" s="302" t="str">
        <v>歩行空間に建物等への車両進入口が設けられていない</v>
      </c>
      <c r="AX374" s="303"/>
      <c r="AY374" s="304"/>
      <c r="AZ374" s="304"/>
      <c r="BA374" s="34"/>
      <c r="BB374" s="76"/>
      <c r="BC374" s="76"/>
      <c r="BD374" s="76"/>
      <c r="BE374" s="76"/>
      <c r="BF374" s="76"/>
      <c r="BG374" s="76"/>
      <c r="BH374" s="184"/>
      <c r="BI374" s="185" t="str">
        <v>－</v>
      </c>
      <c r="CC374" s="1"/>
    </row>
    <row r="375" spans="7:81" ht="51.75" customHeight="1" x14ac:dyDescent="0.5">
      <c r="G375" s="623"/>
      <c r="H375" s="101"/>
      <c r="I375" s="62"/>
      <c r="J375" s="62"/>
      <c r="K375" s="62"/>
      <c r="L375" s="62"/>
      <c r="M375" s="62"/>
      <c r="N375" s="62"/>
      <c r="O375" s="62"/>
      <c r="P375" s="62"/>
      <c r="Q375" s="62"/>
      <c r="R375" s="62"/>
      <c r="S375" s="62"/>
      <c r="T375" s="62"/>
      <c r="U375" s="62"/>
      <c r="V375" s="62"/>
      <c r="W375" s="62"/>
      <c r="X375" s="100"/>
      <c r="Y375" s="845" t="s">
        <v>291</v>
      </c>
      <c r="Z375" s="845"/>
      <c r="AA375" s="845"/>
      <c r="AB375" s="845"/>
      <c r="AC375" s="845"/>
      <c r="AD375" s="845"/>
      <c r="AE375" s="845"/>
      <c r="AF375" s="845"/>
      <c r="AG375" s="845"/>
      <c r="AH375" s="845"/>
      <c r="AI375" s="845"/>
      <c r="AJ375" s="845"/>
      <c r="AK375" s="845"/>
      <c r="AL375" s="845"/>
      <c r="AM375" s="845"/>
      <c r="AN375" s="845"/>
      <c r="AO375" s="845"/>
      <c r="AP375" s="845"/>
      <c r="AQ375" s="845"/>
      <c r="AR375" s="845"/>
      <c r="AS375" s="101"/>
      <c r="AT375" s="101"/>
      <c r="AU375" s="844"/>
      <c r="AV375" s="181">
        <v>30</v>
      </c>
      <c r="AW375" s="302" t="str">
        <v>歩行中に足を止められる交差通路がない</v>
      </c>
      <c r="AX375" s="303"/>
      <c r="AY375" s="304"/>
      <c r="AZ375" s="304"/>
      <c r="BA375" s="34"/>
      <c r="BB375" s="76"/>
      <c r="BC375" s="76"/>
      <c r="BD375" s="76"/>
      <c r="BE375" s="76"/>
      <c r="BF375" s="76"/>
      <c r="BG375" s="76"/>
      <c r="BH375" s="184"/>
      <c r="BI375" s="185" t="str">
        <v>－</v>
      </c>
      <c r="CC375" s="1"/>
    </row>
    <row r="376" spans="7:81" ht="51.75" customHeight="1" x14ac:dyDescent="0.5">
      <c r="G376" s="623"/>
      <c r="H376" s="101"/>
      <c r="I376" s="62"/>
      <c r="J376" s="62"/>
      <c r="K376" s="62"/>
      <c r="L376" s="62"/>
      <c r="M376" s="62"/>
      <c r="N376" s="62"/>
      <c r="O376" s="62"/>
      <c r="P376" s="62"/>
      <c r="Q376" s="62"/>
      <c r="R376" s="62"/>
      <c r="S376" s="62"/>
      <c r="T376" s="62"/>
      <c r="U376" s="62"/>
      <c r="V376" s="62"/>
      <c r="W376" s="62"/>
      <c r="X376" s="100"/>
      <c r="Y376" s="385"/>
      <c r="Z376" s="100"/>
      <c r="AA376" s="100"/>
      <c r="AB376" s="100"/>
      <c r="AC376" s="62"/>
      <c r="AD376" s="62"/>
      <c r="AE376" s="62"/>
      <c r="AF376" s="62"/>
      <c r="AG376" s="62"/>
      <c r="AH376" s="62"/>
      <c r="AI376" s="62"/>
      <c r="AJ376" s="62"/>
      <c r="AK376" s="62"/>
      <c r="AL376" s="62"/>
      <c r="AM376" s="62"/>
      <c r="AN376" s="62"/>
      <c r="AO376" s="62"/>
      <c r="AP376" s="62"/>
      <c r="AQ376" s="101"/>
      <c r="AR376" s="101"/>
      <c r="AS376" s="101"/>
      <c r="AT376" s="101"/>
      <c r="AU376" s="844"/>
      <c r="AV376" s="181">
        <v>31</v>
      </c>
      <c r="AW376" s="567" t="str">
        <v>歩行者専用道路になっている（曜日や時間に応じた一時的な指定も含む）</v>
      </c>
      <c r="AX376" s="303"/>
      <c r="AY376" s="304"/>
      <c r="AZ376" s="304"/>
      <c r="BA376" s="34"/>
      <c r="BB376" s="76"/>
      <c r="BC376" s="76"/>
      <c r="BD376" s="76"/>
      <c r="BE376" s="76"/>
      <c r="BF376" s="76"/>
      <c r="BG376" s="76"/>
      <c r="BH376" s="184"/>
      <c r="BI376" s="185" t="str">
        <v>－</v>
      </c>
      <c r="CC376" s="1"/>
    </row>
    <row r="377" spans="7:81" ht="51.75" customHeight="1" x14ac:dyDescent="0.5">
      <c r="G377" s="623"/>
      <c r="H377" s="843" t="s">
        <v>407</v>
      </c>
      <c r="I377" s="843"/>
      <c r="J377" s="843"/>
      <c r="K377" s="843"/>
      <c r="L377" s="843"/>
      <c r="M377" s="843"/>
      <c r="N377" s="843"/>
      <c r="O377" s="843"/>
      <c r="P377" s="843"/>
      <c r="Q377" s="843"/>
      <c r="R377" s="843"/>
      <c r="S377" s="843"/>
      <c r="T377" s="843"/>
      <c r="U377" s="843"/>
      <c r="V377" s="843"/>
      <c r="W377" s="843"/>
      <c r="X377" s="100"/>
      <c r="Y377" s="385"/>
      <c r="Z377" s="100"/>
      <c r="AA377" s="100"/>
      <c r="AB377" s="100"/>
      <c r="AC377" s="62"/>
      <c r="AD377" s="62"/>
      <c r="AE377" s="62"/>
      <c r="AF377" s="62"/>
      <c r="AG377" s="62"/>
      <c r="AH377" s="62"/>
      <c r="AI377" s="62"/>
      <c r="AJ377" s="62"/>
      <c r="AK377" s="62"/>
      <c r="AL377" s="62"/>
      <c r="AM377" s="62"/>
      <c r="AN377" s="62"/>
      <c r="AO377" s="62"/>
      <c r="AP377" s="62"/>
      <c r="AQ377" s="101"/>
      <c r="AR377" s="101"/>
      <c r="AS377" s="101"/>
      <c r="AT377" s="101"/>
      <c r="AU377" s="844"/>
      <c r="AV377" s="181">
        <v>32</v>
      </c>
      <c r="AW377" s="302" t="str">
        <v>車道と歩道が分かれている</v>
      </c>
      <c r="AX377" s="303"/>
      <c r="AY377" s="304"/>
      <c r="AZ377" s="304"/>
      <c r="BA377" s="34"/>
      <c r="BB377" s="76"/>
      <c r="BC377" s="76"/>
      <c r="BD377" s="76"/>
      <c r="BE377" s="76"/>
      <c r="BF377" s="76"/>
      <c r="BG377" s="76"/>
      <c r="BH377" s="184"/>
      <c r="BI377" s="185" t="str">
        <v>－</v>
      </c>
      <c r="BJ377" s="101"/>
      <c r="BK377" s="374"/>
      <c r="BL377" s="350"/>
      <c r="BM377" s="350"/>
      <c r="BN377" s="350"/>
      <c r="BO377" s="350"/>
      <c r="BP377" s="350"/>
      <c r="BQ377" s="350"/>
      <c r="BR377" s="350"/>
      <c r="BS377" s="350"/>
      <c r="BT377" s="350"/>
      <c r="BU377" s="350"/>
      <c r="BV377" s="350"/>
      <c r="BW377" s="350"/>
      <c r="BX377" s="350"/>
      <c r="BY377" s="350"/>
      <c r="BZ377" s="350"/>
      <c r="CA377" s="350"/>
      <c r="CB377" s="350"/>
    </row>
    <row r="378" spans="7:81" ht="51.75" customHeight="1" x14ac:dyDescent="0.5">
      <c r="G378" s="623"/>
      <c r="H378" s="846" t="str">
        <f>IF(入力①!J75="","",入力①!J75)</f>
        <v>テスト</v>
      </c>
      <c r="I378" s="847"/>
      <c r="J378" s="847"/>
      <c r="K378" s="847"/>
      <c r="L378" s="847"/>
      <c r="M378" s="847"/>
      <c r="N378" s="847"/>
      <c r="O378" s="847"/>
      <c r="P378" s="847"/>
      <c r="Q378" s="847"/>
      <c r="R378" s="847"/>
      <c r="S378" s="847"/>
      <c r="T378" s="847"/>
      <c r="U378" s="847"/>
      <c r="V378" s="847"/>
      <c r="W378" s="847"/>
      <c r="X378" s="62"/>
      <c r="Y378" s="374"/>
      <c r="Z378" s="62"/>
      <c r="AA378" s="62"/>
      <c r="AB378" s="62"/>
      <c r="AC378" s="62"/>
      <c r="AD378" s="62"/>
      <c r="AE378" s="62"/>
      <c r="AF378" s="62"/>
      <c r="AG378" s="62"/>
      <c r="AH378" s="62"/>
      <c r="AI378" s="62"/>
      <c r="AJ378" s="62"/>
      <c r="AK378" s="62"/>
      <c r="AL378" s="62"/>
      <c r="AM378" s="62"/>
      <c r="AN378" s="62"/>
      <c r="AO378" s="62"/>
      <c r="AP378" s="62"/>
      <c r="AQ378" s="101"/>
      <c r="AR378" s="101"/>
      <c r="AS378" s="101"/>
      <c r="AT378" s="101"/>
      <c r="AU378" s="844"/>
      <c r="AV378" s="181">
        <v>33</v>
      </c>
      <c r="AW378" s="302" t="str">
        <v>自動車レーンと歩道が分かれている</v>
      </c>
      <c r="AX378" s="303"/>
      <c r="AY378" s="304"/>
      <c r="AZ378" s="304"/>
      <c r="BA378" s="34"/>
      <c r="BB378" s="76"/>
      <c r="BC378" s="76"/>
      <c r="BD378" s="76"/>
      <c r="BE378" s="76"/>
      <c r="BF378" s="76"/>
      <c r="BG378" s="76"/>
      <c r="BH378" s="184"/>
      <c r="BI378" s="185" t="str">
        <v>－</v>
      </c>
      <c r="BJ378" s="101"/>
      <c r="BK378" s="374"/>
      <c r="BL378" s="350"/>
      <c r="BM378" s="350"/>
      <c r="BN378" s="350"/>
      <c r="BO378" s="350"/>
      <c r="BP378" s="350"/>
      <c r="BQ378" s="350"/>
      <c r="BR378" s="350"/>
      <c r="BS378" s="350"/>
      <c r="BT378" s="350"/>
      <c r="BU378" s="350"/>
      <c r="BV378" s="350"/>
      <c r="BW378" s="350"/>
      <c r="BX378" s="350"/>
      <c r="BY378" s="350"/>
      <c r="BZ378" s="350"/>
      <c r="CA378" s="350"/>
      <c r="CB378" s="350"/>
    </row>
    <row r="379" spans="7:81" ht="51.75" customHeight="1" x14ac:dyDescent="0.5">
      <c r="G379" s="623"/>
      <c r="H379" s="847"/>
      <c r="I379" s="847"/>
      <c r="J379" s="847"/>
      <c r="K379" s="847"/>
      <c r="L379" s="847"/>
      <c r="M379" s="847"/>
      <c r="N379" s="847"/>
      <c r="O379" s="847"/>
      <c r="P379" s="847"/>
      <c r="Q379" s="847"/>
      <c r="R379" s="847"/>
      <c r="S379" s="847"/>
      <c r="T379" s="847"/>
      <c r="U379" s="847"/>
      <c r="V379" s="847"/>
      <c r="W379" s="847"/>
      <c r="X379" s="62"/>
      <c r="Y379" s="374"/>
      <c r="Z379" s="62"/>
      <c r="AA379" s="62"/>
      <c r="AB379" s="62"/>
      <c r="AC379" s="62"/>
      <c r="AD379" s="62"/>
      <c r="AE379" s="62"/>
      <c r="AF379" s="62"/>
      <c r="AG379" s="62"/>
      <c r="AH379" s="62"/>
      <c r="AI379" s="62"/>
      <c r="AJ379" s="62"/>
      <c r="AK379" s="62"/>
      <c r="AL379" s="62"/>
      <c r="AM379" s="62"/>
      <c r="AN379" s="62"/>
      <c r="AO379" s="62"/>
      <c r="AP379" s="62"/>
      <c r="AQ379" s="101"/>
      <c r="AR379" s="101"/>
      <c r="AS379" s="101"/>
      <c r="AT379" s="101"/>
      <c r="AU379" s="844"/>
      <c r="AV379" s="181">
        <v>34</v>
      </c>
      <c r="AW379" s="372" t="str">
        <v>車両の速度を抑制する対策が講じられている（ゾーン30の指定、ハンプ、狭さく、シケイン等）</v>
      </c>
      <c r="AX379" s="303"/>
      <c r="AY379" s="304"/>
      <c r="AZ379" s="304"/>
      <c r="BA379" s="34"/>
      <c r="BB379" s="76"/>
      <c r="BC379" s="76"/>
      <c r="BD379" s="76"/>
      <c r="BE379" s="76"/>
      <c r="BF379" s="76"/>
      <c r="BG379" s="76"/>
      <c r="BH379" s="184"/>
      <c r="BI379" s="185" t="str">
        <v/>
      </c>
      <c r="BJ379" s="101"/>
      <c r="BK379" s="374"/>
      <c r="BL379" s="350"/>
      <c r="BM379" s="350"/>
      <c r="BN379" s="350"/>
      <c r="BO379" s="350"/>
      <c r="BP379" s="350"/>
      <c r="BQ379" s="350"/>
      <c r="BR379" s="350"/>
      <c r="BS379" s="350"/>
      <c r="BT379" s="350"/>
      <c r="BU379" s="350"/>
      <c r="BV379" s="350"/>
      <c r="BW379" s="350"/>
      <c r="BX379" s="350"/>
      <c r="BY379" s="350"/>
      <c r="BZ379" s="350"/>
      <c r="CA379" s="350"/>
      <c r="CB379" s="350"/>
    </row>
    <row r="380" spans="7:81" ht="51.75" customHeight="1" x14ac:dyDescent="0.15">
      <c r="G380" s="80"/>
      <c r="H380" s="847"/>
      <c r="I380" s="847"/>
      <c r="J380" s="847"/>
      <c r="K380" s="847"/>
      <c r="L380" s="847"/>
      <c r="M380" s="847"/>
      <c r="N380" s="847"/>
      <c r="O380" s="847"/>
      <c r="P380" s="847"/>
      <c r="Q380" s="847"/>
      <c r="R380" s="847"/>
      <c r="S380" s="847"/>
      <c r="T380" s="847"/>
      <c r="U380" s="847"/>
      <c r="V380" s="847"/>
      <c r="W380" s="847"/>
      <c r="X380" s="62"/>
      <c r="Y380" s="374"/>
      <c r="Z380" s="62"/>
      <c r="AA380" s="62"/>
      <c r="AB380" s="62"/>
      <c r="AC380" s="62"/>
      <c r="AD380" s="62"/>
      <c r="AE380" s="62"/>
      <c r="AF380" s="62"/>
      <c r="AG380" s="62"/>
      <c r="AH380" s="62"/>
      <c r="AI380" s="62"/>
      <c r="AJ380" s="62"/>
      <c r="AK380" s="62"/>
      <c r="AL380" s="62"/>
      <c r="AM380" s="62"/>
      <c r="AN380" s="62"/>
      <c r="AO380" s="62"/>
      <c r="AP380" s="62"/>
      <c r="AQ380" s="101"/>
      <c r="AR380" s="101"/>
      <c r="AS380" s="101"/>
      <c r="AT380" s="350"/>
      <c r="AU380" s="350"/>
      <c r="AV380" s="350"/>
      <c r="AW380" s="350"/>
      <c r="AX380" s="350"/>
      <c r="AY380" s="350"/>
      <c r="AZ380" s="350"/>
      <c r="BA380" s="350"/>
      <c r="BB380" s="350"/>
      <c r="BC380" s="350"/>
      <c r="BD380" s="350"/>
      <c r="BE380" s="350"/>
      <c r="BF380" s="350"/>
      <c r="BG380" s="350"/>
      <c r="BH380" s="350"/>
      <c r="BI380" s="350"/>
      <c r="BJ380" s="350"/>
      <c r="BK380" s="374"/>
      <c r="BL380" s="350"/>
      <c r="BM380" s="350"/>
      <c r="BN380" s="350"/>
      <c r="BO380" s="350"/>
      <c r="BP380" s="350"/>
      <c r="BQ380" s="350"/>
      <c r="BR380" s="350"/>
      <c r="BS380" s="350"/>
      <c r="BT380" s="350"/>
      <c r="BU380" s="350"/>
      <c r="BV380" s="350"/>
      <c r="BW380" s="350"/>
      <c r="BX380" s="350"/>
      <c r="BY380" s="350"/>
      <c r="BZ380" s="350"/>
      <c r="CA380" s="350"/>
      <c r="CB380" s="350"/>
    </row>
    <row r="381" spans="7:81" ht="51.75" customHeight="1" x14ac:dyDescent="0.5">
      <c r="G381" s="80"/>
      <c r="H381" s="847"/>
      <c r="I381" s="847"/>
      <c r="J381" s="847"/>
      <c r="K381" s="847"/>
      <c r="L381" s="847"/>
      <c r="M381" s="847"/>
      <c r="N381" s="847"/>
      <c r="O381" s="847"/>
      <c r="P381" s="847"/>
      <c r="Q381" s="847"/>
      <c r="R381" s="847"/>
      <c r="S381" s="847"/>
      <c r="T381" s="847"/>
      <c r="U381" s="847"/>
      <c r="V381" s="847"/>
      <c r="W381" s="847"/>
      <c r="X381" s="350"/>
      <c r="Y381" s="374"/>
      <c r="Z381" s="350"/>
      <c r="AC381" s="174"/>
      <c r="AD381" s="174"/>
      <c r="AE381" s="101"/>
      <c r="AF381" s="101"/>
      <c r="AG381" s="101"/>
      <c r="AH381" s="101"/>
      <c r="AI381" s="101"/>
      <c r="AJ381" s="101"/>
      <c r="AK381" s="101"/>
      <c r="AL381" s="101"/>
      <c r="AM381" s="101"/>
      <c r="AN381" s="101"/>
      <c r="AO381" s="101"/>
      <c r="AP381" s="101"/>
      <c r="AQ381" s="101"/>
      <c r="AR381" s="101"/>
      <c r="AS381" s="101"/>
      <c r="AT381" s="350"/>
      <c r="AU381" s="350"/>
      <c r="AV381" s="350"/>
      <c r="AW381" s="350"/>
      <c r="AX381" s="350"/>
      <c r="AY381" s="350"/>
      <c r="AZ381" s="350"/>
      <c r="BA381" s="350"/>
      <c r="BB381" s="350"/>
      <c r="BC381" s="350"/>
      <c r="BD381" s="350"/>
      <c r="BE381" s="350"/>
      <c r="BF381" s="350"/>
      <c r="BG381" s="350"/>
      <c r="BH381" s="350"/>
      <c r="BI381" s="350"/>
      <c r="BJ381" s="350"/>
      <c r="BK381" s="374"/>
      <c r="BL381" s="350"/>
      <c r="BM381" s="350"/>
      <c r="BN381" s="350"/>
      <c r="BO381" s="350"/>
      <c r="BP381" s="350"/>
      <c r="BQ381" s="350"/>
      <c r="BR381" s="350"/>
      <c r="BS381" s="350"/>
      <c r="BT381" s="350"/>
      <c r="BU381" s="350"/>
      <c r="BV381" s="350"/>
      <c r="BW381" s="350"/>
      <c r="BX381" s="350"/>
      <c r="BY381" s="350"/>
      <c r="BZ381" s="350"/>
      <c r="CA381" s="350"/>
      <c r="CB381" s="350"/>
    </row>
    <row r="382" spans="7:81" ht="51.75" customHeight="1" x14ac:dyDescent="0.5">
      <c r="G382" s="80"/>
      <c r="H382" s="847"/>
      <c r="I382" s="847"/>
      <c r="J382" s="847"/>
      <c r="K382" s="847"/>
      <c r="L382" s="847"/>
      <c r="M382" s="847"/>
      <c r="N382" s="847"/>
      <c r="O382" s="847"/>
      <c r="P382" s="847"/>
      <c r="Q382" s="847"/>
      <c r="R382" s="847"/>
      <c r="S382" s="847"/>
      <c r="T382" s="847"/>
      <c r="U382" s="847"/>
      <c r="V382" s="847"/>
      <c r="W382" s="847"/>
      <c r="X382" s="350"/>
      <c r="Y382" s="374"/>
      <c r="Z382" s="350"/>
      <c r="AC382" s="174"/>
      <c r="AD382" s="174"/>
      <c r="AE382" s="101"/>
      <c r="AF382" s="101"/>
      <c r="AG382" s="101"/>
      <c r="AH382" s="101"/>
      <c r="AI382" s="101"/>
      <c r="AJ382" s="101"/>
      <c r="AK382" s="101"/>
      <c r="AL382" s="101"/>
      <c r="AM382" s="101"/>
      <c r="AN382" s="101"/>
      <c r="AO382" s="101"/>
      <c r="AP382" s="101"/>
      <c r="AQ382" s="101"/>
      <c r="AR382" s="101"/>
      <c r="AS382" s="101"/>
      <c r="AT382" s="350"/>
      <c r="AU382" s="350"/>
      <c r="AV382" s="350"/>
      <c r="AW382" s="350"/>
      <c r="AX382" s="350"/>
      <c r="AY382" s="350"/>
      <c r="AZ382" s="350"/>
      <c r="BA382" s="350"/>
      <c r="BB382" s="350"/>
      <c r="BC382" s="350"/>
      <c r="BD382" s="350"/>
      <c r="BE382" s="350"/>
      <c r="BF382" s="350"/>
      <c r="BG382" s="350"/>
      <c r="BH382" s="350"/>
      <c r="BI382" s="350"/>
      <c r="BJ382" s="350"/>
      <c r="BK382" s="374"/>
      <c r="BL382" s="350"/>
      <c r="BM382" s="350"/>
      <c r="BN382" s="350"/>
      <c r="BO382" s="350"/>
      <c r="BP382" s="350"/>
      <c r="BQ382" s="350"/>
      <c r="BR382" s="350"/>
      <c r="BS382" s="350"/>
      <c r="BT382" s="350"/>
      <c r="BU382" s="350"/>
      <c r="BV382" s="350"/>
      <c r="BW382" s="350"/>
      <c r="BX382" s="350"/>
      <c r="BY382" s="350"/>
      <c r="BZ382" s="350"/>
      <c r="CA382" s="350"/>
      <c r="CB382" s="350"/>
    </row>
    <row r="383" spans="7:81" ht="51.75" customHeight="1" x14ac:dyDescent="0.5">
      <c r="G383" s="80"/>
      <c r="H383" s="847"/>
      <c r="I383" s="847"/>
      <c r="J383" s="847"/>
      <c r="K383" s="847"/>
      <c r="L383" s="847"/>
      <c r="M383" s="847"/>
      <c r="N383" s="847"/>
      <c r="O383" s="847"/>
      <c r="P383" s="847"/>
      <c r="Q383" s="847"/>
      <c r="R383" s="847"/>
      <c r="S383" s="847"/>
      <c r="T383" s="847"/>
      <c r="U383" s="847"/>
      <c r="V383" s="847"/>
      <c r="W383" s="847"/>
      <c r="X383" s="350"/>
      <c r="Y383" s="374"/>
      <c r="Z383" s="350"/>
      <c r="AC383" s="174"/>
      <c r="AD383" s="174"/>
      <c r="AE383" s="101"/>
      <c r="AF383" s="101"/>
      <c r="AG383" s="101"/>
      <c r="AH383" s="101"/>
      <c r="AI383" s="101"/>
      <c r="AJ383" s="101"/>
      <c r="AK383" s="101"/>
      <c r="AL383" s="101"/>
      <c r="AM383" s="101"/>
      <c r="AN383" s="101"/>
      <c r="AO383" s="101"/>
      <c r="AP383" s="101"/>
      <c r="AQ383" s="101"/>
      <c r="AR383" s="101"/>
      <c r="AS383" s="101"/>
      <c r="AT383" s="350"/>
      <c r="AU383" s="350"/>
      <c r="AV383" s="350"/>
      <c r="AW383" s="350"/>
      <c r="AX383" s="350"/>
      <c r="AY383" s="350"/>
      <c r="AZ383" s="350"/>
      <c r="BA383" s="350"/>
      <c r="BB383" s="350"/>
      <c r="BC383" s="350"/>
      <c r="BD383" s="350"/>
      <c r="BE383" s="350"/>
      <c r="BF383" s="350"/>
      <c r="BG383" s="350"/>
      <c r="BH383" s="350"/>
      <c r="BI383" s="350"/>
      <c r="BJ383" s="350"/>
      <c r="BK383" s="374"/>
      <c r="BL383" s="350"/>
      <c r="BM383" s="350"/>
      <c r="BN383" s="350"/>
      <c r="BO383" s="350"/>
      <c r="BP383" s="350"/>
      <c r="BQ383" s="350"/>
      <c r="BR383" s="350"/>
      <c r="BS383" s="350"/>
      <c r="BT383" s="350"/>
      <c r="BU383" s="350"/>
      <c r="BV383" s="350"/>
      <c r="BW383" s="350"/>
      <c r="BX383" s="350"/>
      <c r="BY383" s="350"/>
      <c r="BZ383" s="350"/>
      <c r="CA383" s="350"/>
      <c r="CB383" s="350"/>
    </row>
    <row r="384" spans="7:81" ht="51.75" customHeight="1" x14ac:dyDescent="0.5">
      <c r="G384" s="80"/>
      <c r="H384" s="101"/>
      <c r="I384" s="350"/>
      <c r="J384" s="350"/>
      <c r="K384" s="350"/>
      <c r="L384" s="350"/>
      <c r="M384" s="350"/>
      <c r="N384" s="350"/>
      <c r="O384" s="350"/>
      <c r="P384" s="350"/>
      <c r="Q384" s="350"/>
      <c r="R384" s="350"/>
      <c r="S384" s="350"/>
      <c r="T384" s="350"/>
      <c r="U384" s="350"/>
      <c r="V384" s="350"/>
      <c r="W384" s="350"/>
      <c r="X384" s="350"/>
      <c r="Y384" s="374"/>
      <c r="Z384" s="350"/>
      <c r="AC384" s="174"/>
      <c r="AD384" s="174"/>
      <c r="AE384" s="101"/>
      <c r="AF384" s="101"/>
      <c r="AG384" s="101"/>
      <c r="AH384" s="101"/>
      <c r="AI384" s="101"/>
      <c r="AJ384" s="101"/>
      <c r="AK384" s="101"/>
      <c r="AL384" s="101"/>
      <c r="AM384" s="101"/>
      <c r="AN384" s="101"/>
      <c r="AO384" s="101"/>
      <c r="AP384" s="101"/>
      <c r="AQ384" s="101"/>
      <c r="AR384" s="101"/>
      <c r="AS384" s="101"/>
      <c r="AT384" s="350"/>
      <c r="AU384" s="350"/>
      <c r="AV384" s="350"/>
      <c r="AW384" s="350"/>
      <c r="AX384" s="350"/>
      <c r="AY384" s="350"/>
      <c r="AZ384" s="350"/>
      <c r="BA384" s="350"/>
      <c r="BB384" s="350"/>
      <c r="BC384" s="350"/>
      <c r="BD384" s="350"/>
      <c r="BE384" s="350"/>
      <c r="BF384" s="350"/>
      <c r="BG384" s="350"/>
      <c r="BH384" s="350"/>
      <c r="BI384" s="350"/>
      <c r="BJ384" s="350"/>
      <c r="BK384" s="374"/>
      <c r="BL384" s="350"/>
      <c r="BM384" s="350"/>
      <c r="BN384" s="350"/>
      <c r="BO384" s="350"/>
      <c r="BP384" s="350"/>
      <c r="BQ384" s="350"/>
      <c r="BR384" s="350"/>
      <c r="BS384" s="350"/>
      <c r="BT384" s="350"/>
      <c r="BU384" s="350"/>
      <c r="BV384" s="350"/>
      <c r="BW384" s="350"/>
      <c r="BX384" s="350"/>
      <c r="BY384" s="350"/>
      <c r="BZ384" s="350"/>
      <c r="CA384" s="350"/>
      <c r="CB384" s="350"/>
    </row>
    <row r="385" spans="6:85" ht="51.75" customHeight="1" x14ac:dyDescent="0.5">
      <c r="G385" s="80"/>
      <c r="H385" s="80"/>
      <c r="I385" s="80"/>
      <c r="J385" s="80"/>
      <c r="K385" s="80"/>
      <c r="L385" s="80"/>
      <c r="M385" s="80"/>
      <c r="N385" s="80"/>
      <c r="O385" s="80"/>
      <c r="P385" s="80"/>
      <c r="Q385" s="80"/>
      <c r="R385" s="80"/>
      <c r="S385" s="80"/>
      <c r="T385" s="80"/>
      <c r="U385" s="80"/>
      <c r="V385" s="80"/>
      <c r="W385" s="80"/>
      <c r="X385" s="80"/>
      <c r="Y385" s="381"/>
      <c r="Z385" s="80"/>
      <c r="AA385" s="80"/>
      <c r="AB385" s="80"/>
      <c r="AC385" s="80"/>
      <c r="AD385" s="174"/>
      <c r="AE385" s="101"/>
      <c r="AF385" s="101"/>
      <c r="AG385" s="101"/>
      <c r="AH385" s="101"/>
      <c r="AI385" s="101"/>
      <c r="AJ385" s="101"/>
      <c r="AK385" s="101"/>
      <c r="AL385" s="101"/>
      <c r="AM385" s="101"/>
      <c r="AN385" s="101"/>
      <c r="AO385" s="101"/>
      <c r="AP385" s="101"/>
      <c r="AQ385" s="101"/>
      <c r="AR385" s="101"/>
      <c r="AS385" s="101"/>
      <c r="AT385" s="350"/>
      <c r="AU385" s="350"/>
      <c r="AV385" s="350"/>
      <c r="AW385" s="350"/>
      <c r="AX385" s="350"/>
      <c r="AY385" s="350"/>
      <c r="AZ385" s="350"/>
      <c r="BA385" s="350"/>
      <c r="BB385" s="350"/>
      <c r="BC385" s="350"/>
      <c r="BD385" s="350"/>
      <c r="BE385" s="350"/>
      <c r="BF385" s="350"/>
      <c r="BG385" s="350"/>
      <c r="BH385" s="350"/>
      <c r="BI385" s="350"/>
      <c r="BJ385" s="350"/>
      <c r="BK385" s="374"/>
      <c r="BL385" s="350"/>
      <c r="BM385" s="350"/>
      <c r="BN385" s="350"/>
    </row>
    <row r="386" spans="6:85" ht="51.75" customHeight="1" x14ac:dyDescent="0.5">
      <c r="G386" s="80"/>
      <c r="H386" s="80"/>
      <c r="I386" s="80"/>
      <c r="J386" s="80"/>
      <c r="K386" s="80"/>
      <c r="L386" s="80"/>
      <c r="M386" s="80"/>
      <c r="N386" s="80"/>
      <c r="O386" s="80"/>
      <c r="P386" s="80"/>
      <c r="Q386" s="80"/>
      <c r="R386" s="80"/>
      <c r="S386" s="80"/>
      <c r="T386" s="80"/>
      <c r="U386" s="80"/>
      <c r="V386" s="80"/>
      <c r="W386" s="80"/>
      <c r="X386" s="80"/>
      <c r="Y386" s="381"/>
      <c r="Z386" s="80"/>
      <c r="AA386" s="80"/>
      <c r="AB386" s="80"/>
      <c r="AC386" s="80"/>
      <c r="AD386" s="174"/>
      <c r="AE386" s="101"/>
      <c r="AF386" s="101"/>
      <c r="AG386" s="101"/>
      <c r="AH386" s="101"/>
      <c r="AI386" s="101"/>
      <c r="AJ386" s="101"/>
      <c r="AK386" s="101"/>
      <c r="AL386" s="101"/>
      <c r="AM386" s="101"/>
      <c r="AN386" s="101"/>
      <c r="AO386" s="101"/>
      <c r="AP386" s="101"/>
      <c r="AQ386" s="101"/>
      <c r="AR386" s="101"/>
      <c r="AS386" s="101"/>
      <c r="AT386" s="350"/>
      <c r="AU386" s="350"/>
      <c r="AV386" s="350"/>
      <c r="AW386" s="350"/>
      <c r="AX386" s="350"/>
      <c r="AY386" s="350"/>
      <c r="AZ386" s="350"/>
      <c r="BA386" s="350"/>
      <c r="BB386" s="350"/>
      <c r="BC386" s="350"/>
      <c r="BD386" s="350"/>
      <c r="BE386" s="350"/>
      <c r="BF386" s="350"/>
      <c r="BG386" s="350"/>
      <c r="BH386" s="350"/>
      <c r="BI386" s="350"/>
      <c r="BJ386" s="350"/>
      <c r="BK386" s="374"/>
      <c r="BL386" s="350"/>
      <c r="BM386" s="350"/>
      <c r="BN386" s="350"/>
    </row>
    <row r="387" spans="6:85" ht="51.75" customHeight="1" x14ac:dyDescent="0.15">
      <c r="CC387" s="1"/>
    </row>
    <row r="388" spans="6:85" ht="15.75" customHeight="1" x14ac:dyDescent="0.15">
      <c r="CC388" s="1"/>
    </row>
    <row r="389" spans="6:85" x14ac:dyDescent="0.15">
      <c r="CC389" s="1"/>
    </row>
    <row r="390" spans="6:85" ht="15.75" customHeight="1" x14ac:dyDescent="0.15">
      <c r="CC390" s="1"/>
    </row>
    <row r="391" spans="6:85" s="61" customFormat="1" ht="15.75" customHeight="1" x14ac:dyDescent="0.15">
      <c r="F391" s="1"/>
      <c r="G391" s="1"/>
      <c r="H391" s="1"/>
      <c r="I391" s="1"/>
      <c r="J391" s="1"/>
      <c r="K391" s="1"/>
      <c r="L391" s="1"/>
      <c r="M391" s="1"/>
      <c r="N391" s="1"/>
      <c r="O391" s="1"/>
      <c r="P391" s="1"/>
      <c r="Q391" s="1"/>
      <c r="R391" s="1"/>
      <c r="S391" s="1"/>
      <c r="T391" s="1"/>
      <c r="U391" s="1"/>
      <c r="V391" s="1"/>
      <c r="W391" s="1"/>
      <c r="X391" s="1"/>
      <c r="Y391" s="384"/>
      <c r="Z391" s="1"/>
      <c r="AA391" s="1"/>
      <c r="AB391" s="1"/>
      <c r="AC391" s="1"/>
      <c r="AD391" s="1"/>
      <c r="AE391" s="1"/>
      <c r="AF391" s="1"/>
      <c r="AG391" s="1"/>
      <c r="AH391" s="1"/>
      <c r="AI391" s="1"/>
      <c r="AJ391" s="1"/>
      <c r="AK391" s="1"/>
      <c r="AL391" s="1"/>
      <c r="AM391" s="1"/>
      <c r="AN391" s="1"/>
      <c r="AO391" s="1"/>
      <c r="AP391" s="1"/>
      <c r="AQ391" s="1"/>
      <c r="AR391" s="1"/>
      <c r="AS391" s="2"/>
      <c r="AT391" s="2"/>
      <c r="AU391" s="1"/>
      <c r="AV391" s="1"/>
      <c r="AW391" s="1"/>
      <c r="AX391" s="1"/>
      <c r="AY391" s="1"/>
      <c r="AZ391" s="1"/>
      <c r="BA391" s="1"/>
      <c r="BB391" s="1"/>
      <c r="BC391" s="1"/>
      <c r="BD391" s="1"/>
      <c r="BE391" s="1"/>
      <c r="BF391" s="1"/>
      <c r="BG391" s="1"/>
      <c r="BH391" s="1"/>
      <c r="BI391" s="1"/>
      <c r="BJ391" s="1"/>
      <c r="BK391" s="384"/>
      <c r="BL391" s="1"/>
      <c r="BM391" s="1"/>
      <c r="BN391" s="1"/>
      <c r="BO391" s="1"/>
      <c r="BP391" s="1"/>
      <c r="BQ391" s="1"/>
      <c r="BR391" s="1"/>
      <c r="BS391" s="1"/>
      <c r="BT391" s="1"/>
      <c r="BU391" s="1"/>
      <c r="BV391" s="1"/>
      <c r="BW391" s="1"/>
      <c r="BX391" s="1"/>
      <c r="BY391" s="1"/>
      <c r="BZ391" s="1"/>
      <c r="CA391" s="1"/>
      <c r="CB391" s="1"/>
      <c r="CC391" s="1"/>
      <c r="CD391" s="1"/>
      <c r="CE391" s="1"/>
      <c r="CF391" s="1"/>
      <c r="CG391" s="1"/>
    </row>
    <row r="392" spans="6:85" s="61" customFormat="1" ht="15.75" customHeight="1" x14ac:dyDescent="0.15">
      <c r="F392" s="1"/>
      <c r="G392" s="1"/>
      <c r="H392" s="1"/>
      <c r="I392" s="1"/>
      <c r="J392" s="1"/>
      <c r="K392" s="1"/>
      <c r="L392" s="1"/>
      <c r="M392" s="1"/>
      <c r="N392" s="1"/>
      <c r="O392" s="1"/>
      <c r="P392" s="1"/>
      <c r="Q392" s="1"/>
      <c r="R392" s="1"/>
      <c r="S392" s="1"/>
      <c r="T392" s="1"/>
      <c r="U392" s="1"/>
      <c r="V392" s="1"/>
      <c r="W392" s="1"/>
      <c r="X392" s="1"/>
      <c r="Y392" s="384"/>
      <c r="Z392" s="1"/>
      <c r="AA392" s="1"/>
      <c r="AB392" s="1"/>
      <c r="AC392" s="1"/>
      <c r="AD392" s="1"/>
      <c r="AE392" s="1"/>
      <c r="AF392" s="1"/>
      <c r="AG392" s="1"/>
      <c r="AH392" s="1"/>
      <c r="AI392" s="1"/>
      <c r="AJ392" s="1"/>
      <c r="AK392" s="1"/>
      <c r="AL392" s="1"/>
      <c r="AM392" s="1"/>
      <c r="AN392" s="1"/>
      <c r="AO392" s="1"/>
      <c r="AP392" s="1"/>
      <c r="AQ392" s="1"/>
      <c r="AR392" s="1"/>
      <c r="AS392" s="2"/>
      <c r="AT392" s="2"/>
      <c r="AU392" s="1"/>
      <c r="AV392" s="1"/>
      <c r="AW392" s="1"/>
      <c r="AX392" s="1"/>
      <c r="AY392" s="1"/>
      <c r="AZ392" s="1"/>
      <c r="BA392" s="1"/>
      <c r="BB392" s="1"/>
      <c r="BC392" s="1"/>
      <c r="BD392" s="1"/>
      <c r="BE392" s="1"/>
      <c r="BF392" s="1"/>
      <c r="BG392" s="1"/>
      <c r="BH392" s="1"/>
      <c r="BI392" s="1"/>
      <c r="BJ392" s="1"/>
      <c r="BK392" s="384"/>
      <c r="BL392" s="1"/>
      <c r="BM392" s="1"/>
      <c r="BN392" s="1"/>
      <c r="BO392" s="1"/>
      <c r="BP392" s="1"/>
      <c r="BQ392" s="1"/>
      <c r="BR392" s="1"/>
      <c r="BS392" s="1"/>
      <c r="BT392" s="1"/>
      <c r="BU392" s="1"/>
      <c r="BV392" s="1"/>
      <c r="BW392" s="1"/>
      <c r="BX392" s="1"/>
      <c r="BY392" s="1"/>
      <c r="BZ392" s="1"/>
      <c r="CA392" s="1"/>
      <c r="CB392" s="1"/>
      <c r="CC392" s="1"/>
      <c r="CD392" s="1"/>
      <c r="CE392" s="1"/>
      <c r="CF392" s="1"/>
      <c r="CG392" s="1"/>
    </row>
    <row r="393" spans="6:85" s="61" customFormat="1" ht="15.75" customHeight="1" x14ac:dyDescent="0.15">
      <c r="F393" s="1"/>
      <c r="G393" s="1"/>
      <c r="H393" s="1"/>
      <c r="I393" s="1"/>
      <c r="J393" s="1"/>
      <c r="K393" s="1"/>
      <c r="L393" s="1"/>
      <c r="M393" s="1"/>
      <c r="N393" s="1"/>
      <c r="O393" s="1"/>
      <c r="P393" s="1"/>
      <c r="Q393" s="1"/>
      <c r="R393" s="1"/>
      <c r="S393" s="1"/>
      <c r="T393" s="1"/>
      <c r="U393" s="1"/>
      <c r="V393" s="1"/>
      <c r="W393" s="1"/>
      <c r="X393" s="1"/>
      <c r="Y393" s="384"/>
      <c r="Z393" s="1"/>
      <c r="AA393" s="1"/>
      <c r="AB393" s="1"/>
      <c r="AC393" s="1"/>
      <c r="AD393" s="1"/>
      <c r="AE393" s="1"/>
      <c r="AF393" s="1"/>
      <c r="AG393" s="1"/>
      <c r="AH393" s="1"/>
      <c r="AI393" s="1"/>
      <c r="AJ393" s="1"/>
      <c r="AK393" s="1"/>
      <c r="AL393" s="1"/>
      <c r="AM393" s="1"/>
      <c r="AN393" s="1"/>
      <c r="AO393" s="1"/>
      <c r="AP393" s="1"/>
      <c r="AQ393" s="1"/>
      <c r="AR393" s="1"/>
      <c r="AS393" s="2"/>
      <c r="AT393" s="2"/>
      <c r="AU393" s="1"/>
      <c r="AV393" s="1"/>
      <c r="AW393" s="1"/>
      <c r="AX393" s="1"/>
      <c r="AY393" s="1"/>
      <c r="AZ393" s="1"/>
      <c r="BA393" s="1"/>
      <c r="BB393" s="1"/>
      <c r="BC393" s="1"/>
      <c r="BD393" s="1"/>
      <c r="BE393" s="1"/>
      <c r="BF393" s="1"/>
      <c r="BG393" s="1"/>
      <c r="BH393" s="1"/>
      <c r="BI393" s="1"/>
      <c r="BJ393" s="1"/>
      <c r="BK393" s="384"/>
      <c r="BL393" s="1"/>
      <c r="BM393" s="1"/>
      <c r="BN393" s="1"/>
      <c r="BO393" s="1"/>
      <c r="BP393" s="1"/>
      <c r="BQ393" s="1"/>
      <c r="BR393" s="1"/>
      <c r="BS393" s="1"/>
      <c r="BT393" s="1"/>
      <c r="BU393" s="1"/>
      <c r="BV393" s="1"/>
      <c r="BW393" s="1"/>
      <c r="BX393" s="1"/>
      <c r="BY393" s="1"/>
      <c r="BZ393" s="1"/>
      <c r="CA393" s="1"/>
      <c r="CB393" s="1"/>
      <c r="CC393" s="1"/>
      <c r="CD393" s="1"/>
      <c r="CE393" s="1"/>
      <c r="CF393" s="1"/>
      <c r="CG393" s="1"/>
    </row>
    <row r="394" spans="6:85" s="61" customFormat="1" ht="15.75" customHeight="1" x14ac:dyDescent="0.15">
      <c r="F394" s="1"/>
      <c r="G394" s="1"/>
      <c r="H394" s="1"/>
      <c r="I394" s="1"/>
      <c r="J394" s="1"/>
      <c r="K394" s="1"/>
      <c r="L394" s="1"/>
      <c r="M394" s="1"/>
      <c r="N394" s="1"/>
      <c r="O394" s="1"/>
      <c r="P394" s="1"/>
      <c r="Q394" s="1"/>
      <c r="R394" s="1"/>
      <c r="S394" s="1"/>
      <c r="T394" s="1"/>
      <c r="U394" s="1"/>
      <c r="V394" s="1"/>
      <c r="W394" s="1"/>
      <c r="X394" s="1"/>
      <c r="Y394" s="384"/>
      <c r="Z394" s="1"/>
      <c r="AA394" s="1"/>
      <c r="AB394" s="1"/>
      <c r="AC394" s="1"/>
      <c r="AD394" s="1"/>
      <c r="AE394" s="1"/>
      <c r="AF394" s="1"/>
      <c r="AG394" s="1"/>
      <c r="AH394" s="1"/>
      <c r="AI394" s="1"/>
      <c r="AJ394" s="1"/>
      <c r="AK394" s="1"/>
      <c r="AL394" s="1"/>
      <c r="AM394" s="1"/>
      <c r="AN394" s="1"/>
      <c r="AO394" s="1"/>
      <c r="AP394" s="1"/>
      <c r="AQ394" s="1"/>
      <c r="AR394" s="1"/>
      <c r="AS394" s="2"/>
      <c r="AT394" s="2"/>
      <c r="AU394" s="1"/>
      <c r="AV394" s="1"/>
      <c r="AW394" s="1"/>
      <c r="AX394" s="1"/>
      <c r="AY394" s="1"/>
      <c r="AZ394" s="1"/>
      <c r="BA394" s="1"/>
      <c r="BB394" s="1"/>
      <c r="BC394" s="1"/>
      <c r="BD394" s="1"/>
      <c r="BE394" s="1"/>
      <c r="BF394" s="1"/>
      <c r="BG394" s="1"/>
      <c r="BH394" s="1"/>
      <c r="BI394" s="1"/>
      <c r="BJ394" s="1"/>
      <c r="BK394" s="384"/>
      <c r="BL394" s="1"/>
      <c r="BM394" s="1"/>
      <c r="BN394" s="1"/>
      <c r="BO394" s="1"/>
      <c r="BP394" s="1"/>
      <c r="BQ394" s="1"/>
      <c r="BR394" s="1"/>
      <c r="BS394" s="1"/>
      <c r="BT394" s="1"/>
      <c r="BU394" s="1"/>
      <c r="BV394" s="1"/>
      <c r="BW394" s="1"/>
      <c r="BX394" s="1"/>
      <c r="BY394" s="1"/>
      <c r="BZ394" s="1"/>
      <c r="CA394" s="1"/>
      <c r="CB394" s="1"/>
      <c r="CC394" s="1"/>
      <c r="CD394" s="1"/>
      <c r="CE394" s="1"/>
      <c r="CF394" s="1"/>
      <c r="CG394" s="1"/>
    </row>
    <row r="395" spans="6:85" s="61" customFormat="1" ht="15.75" customHeight="1" x14ac:dyDescent="0.15">
      <c r="F395" s="1"/>
      <c r="G395" s="1"/>
      <c r="H395" s="1"/>
      <c r="I395" s="1"/>
      <c r="J395" s="1"/>
      <c r="K395" s="1"/>
      <c r="L395" s="1"/>
      <c r="M395" s="1"/>
      <c r="N395" s="1"/>
      <c r="O395" s="1"/>
      <c r="P395" s="1"/>
      <c r="Q395" s="1"/>
      <c r="R395" s="1"/>
      <c r="S395" s="1"/>
      <c r="T395" s="1"/>
      <c r="U395" s="1"/>
      <c r="V395" s="1"/>
      <c r="W395" s="1"/>
      <c r="X395" s="1"/>
      <c r="Y395" s="384"/>
      <c r="Z395" s="1"/>
      <c r="AA395" s="1"/>
      <c r="AB395" s="1"/>
      <c r="AC395" s="1"/>
      <c r="AD395" s="1"/>
      <c r="AE395" s="1"/>
      <c r="AF395" s="1"/>
      <c r="AG395" s="1"/>
      <c r="AH395" s="1"/>
      <c r="AI395" s="1"/>
      <c r="AJ395" s="1"/>
      <c r="AK395" s="1"/>
      <c r="AL395" s="1"/>
      <c r="AM395" s="1"/>
      <c r="AN395" s="1"/>
      <c r="AO395" s="1"/>
      <c r="AP395" s="1"/>
      <c r="AQ395" s="1"/>
      <c r="AR395" s="1"/>
      <c r="AS395" s="2"/>
      <c r="AT395" s="2"/>
      <c r="AU395" s="1"/>
      <c r="AV395" s="1"/>
      <c r="AW395" s="1"/>
      <c r="AX395" s="1"/>
      <c r="AY395" s="1"/>
      <c r="AZ395" s="1"/>
      <c r="BA395" s="1"/>
      <c r="BB395" s="1"/>
      <c r="BC395" s="1"/>
      <c r="BD395" s="1"/>
      <c r="BE395" s="1"/>
      <c r="BF395" s="1"/>
      <c r="BG395" s="1"/>
      <c r="BH395" s="1"/>
      <c r="BI395" s="1"/>
      <c r="BJ395" s="1"/>
      <c r="BK395" s="384"/>
      <c r="BL395" s="1"/>
      <c r="BM395" s="1"/>
      <c r="BN395" s="1"/>
      <c r="BO395" s="1"/>
      <c r="BP395" s="1"/>
      <c r="BQ395" s="1"/>
      <c r="BR395" s="1"/>
      <c r="BS395" s="1"/>
      <c r="BT395" s="1"/>
      <c r="BU395" s="1"/>
      <c r="BV395" s="1"/>
      <c r="BW395" s="1"/>
      <c r="BX395" s="1"/>
      <c r="BY395" s="1"/>
      <c r="BZ395" s="1"/>
      <c r="CA395" s="1"/>
      <c r="CB395" s="1"/>
      <c r="CC395" s="1"/>
      <c r="CD395" s="1"/>
      <c r="CE395" s="1"/>
      <c r="CF395" s="1"/>
      <c r="CG395" s="1"/>
    </row>
    <row r="396" spans="6:85" s="61" customFormat="1" ht="15.75" customHeight="1" x14ac:dyDescent="0.15">
      <c r="F396" s="1"/>
      <c r="G396" s="1"/>
      <c r="H396" s="1"/>
      <c r="I396" s="1"/>
      <c r="J396" s="1"/>
      <c r="K396" s="1"/>
      <c r="L396" s="1"/>
      <c r="M396" s="1"/>
      <c r="N396" s="1"/>
      <c r="O396" s="1"/>
      <c r="P396" s="1"/>
      <c r="Q396" s="1"/>
      <c r="R396" s="1"/>
      <c r="S396" s="1"/>
      <c r="T396" s="1"/>
      <c r="U396" s="1"/>
      <c r="V396" s="1"/>
      <c r="W396" s="1"/>
      <c r="X396" s="1"/>
      <c r="Y396" s="384"/>
      <c r="Z396" s="1"/>
      <c r="AA396" s="1"/>
      <c r="AB396" s="1"/>
      <c r="AC396" s="1"/>
      <c r="AD396" s="1"/>
      <c r="AE396" s="1"/>
      <c r="AF396" s="1"/>
      <c r="AG396" s="1"/>
      <c r="AH396" s="1"/>
      <c r="AI396" s="1"/>
      <c r="AJ396" s="1"/>
      <c r="AK396" s="1"/>
      <c r="AL396" s="1"/>
      <c r="AM396" s="1"/>
      <c r="AN396" s="1"/>
      <c r="AO396" s="1"/>
      <c r="AP396" s="1"/>
      <c r="AQ396" s="1"/>
      <c r="AR396" s="1"/>
      <c r="AS396" s="2"/>
      <c r="AT396" s="2"/>
      <c r="AU396" s="1"/>
      <c r="AV396" s="1"/>
      <c r="AW396" s="1"/>
      <c r="AX396" s="1"/>
      <c r="AY396" s="1"/>
      <c r="AZ396" s="1"/>
      <c r="BA396" s="1"/>
      <c r="BB396" s="1"/>
      <c r="BC396" s="1"/>
      <c r="BD396" s="1"/>
      <c r="BE396" s="1"/>
      <c r="BF396" s="1"/>
      <c r="BG396" s="1"/>
      <c r="BH396" s="1"/>
      <c r="BI396" s="1"/>
      <c r="BJ396" s="1"/>
      <c r="BK396" s="384"/>
      <c r="BL396" s="1"/>
      <c r="BM396" s="1"/>
      <c r="BN396" s="1"/>
      <c r="BO396" s="1"/>
      <c r="BP396" s="1"/>
      <c r="BQ396" s="1"/>
      <c r="BR396" s="1"/>
      <c r="BS396" s="1"/>
      <c r="BT396" s="1"/>
      <c r="BU396" s="1"/>
      <c r="BV396" s="1"/>
      <c r="BW396" s="1"/>
      <c r="BX396" s="1"/>
      <c r="BY396" s="1"/>
      <c r="BZ396" s="1"/>
      <c r="CA396" s="1"/>
      <c r="CB396" s="1"/>
      <c r="CC396" s="1"/>
      <c r="CD396" s="1"/>
      <c r="CE396" s="1"/>
      <c r="CF396" s="1"/>
      <c r="CG396" s="1"/>
    </row>
    <row r="397" spans="6:85" s="116" customFormat="1" ht="15.75" customHeight="1" x14ac:dyDescent="0.15">
      <c r="F397" s="1"/>
      <c r="G397" s="1"/>
      <c r="H397" s="1"/>
      <c r="I397" s="1"/>
      <c r="J397" s="1"/>
      <c r="K397" s="1"/>
      <c r="L397" s="1"/>
      <c r="M397" s="1"/>
      <c r="N397" s="1"/>
      <c r="O397" s="1"/>
      <c r="P397" s="1"/>
      <c r="Q397" s="1"/>
      <c r="R397" s="1"/>
      <c r="S397" s="1"/>
      <c r="T397" s="1"/>
      <c r="U397" s="1"/>
      <c r="V397" s="1"/>
      <c r="W397" s="1"/>
      <c r="X397" s="1"/>
      <c r="Y397" s="384"/>
      <c r="Z397" s="1"/>
      <c r="AA397" s="1"/>
      <c r="AB397" s="1"/>
      <c r="AC397" s="1"/>
      <c r="AD397" s="1"/>
      <c r="AE397" s="1"/>
      <c r="AF397" s="1"/>
      <c r="AG397" s="1"/>
      <c r="AH397" s="1"/>
      <c r="AI397" s="1"/>
      <c r="AJ397" s="1"/>
      <c r="AK397" s="1"/>
      <c r="AL397" s="1"/>
      <c r="AM397" s="1"/>
      <c r="AN397" s="1"/>
      <c r="AO397" s="1"/>
      <c r="AP397" s="1"/>
      <c r="AQ397" s="1"/>
      <c r="AR397" s="1"/>
      <c r="AS397" s="2"/>
      <c r="AT397" s="2"/>
      <c r="AU397" s="1"/>
      <c r="AV397" s="1"/>
      <c r="AW397" s="1"/>
      <c r="AX397" s="1"/>
      <c r="AY397" s="1"/>
      <c r="AZ397" s="1"/>
      <c r="BA397" s="1"/>
      <c r="BB397" s="1"/>
      <c r="BC397" s="1"/>
      <c r="BD397" s="1"/>
      <c r="BE397" s="1"/>
      <c r="BF397" s="1"/>
      <c r="BG397" s="1"/>
      <c r="BH397" s="1"/>
      <c r="BI397" s="1"/>
      <c r="BJ397" s="1"/>
      <c r="BK397" s="384"/>
      <c r="BL397" s="1"/>
      <c r="BM397" s="1"/>
      <c r="BN397" s="1"/>
      <c r="BO397" s="1"/>
      <c r="BP397" s="1"/>
      <c r="BQ397" s="1"/>
      <c r="BR397" s="1"/>
      <c r="BS397" s="1"/>
      <c r="BT397" s="1"/>
      <c r="BU397" s="1"/>
      <c r="BV397" s="1"/>
      <c r="BW397" s="1"/>
      <c r="BX397" s="1"/>
      <c r="BY397" s="1"/>
      <c r="BZ397" s="1"/>
      <c r="CA397" s="1"/>
      <c r="CB397" s="1"/>
      <c r="CC397" s="1"/>
      <c r="CD397" s="1"/>
      <c r="CE397" s="1"/>
      <c r="CF397" s="1"/>
      <c r="CG397" s="1"/>
    </row>
    <row r="398" spans="6:85" s="116" customFormat="1" ht="15.75" customHeight="1" x14ac:dyDescent="0.15">
      <c r="F398" s="1"/>
      <c r="G398" s="1"/>
      <c r="H398" s="1"/>
      <c r="I398" s="1"/>
      <c r="J398" s="1"/>
      <c r="K398" s="1"/>
      <c r="L398" s="1"/>
      <c r="M398" s="1"/>
      <c r="N398" s="1"/>
      <c r="O398" s="1"/>
      <c r="P398" s="1"/>
      <c r="Q398" s="1"/>
      <c r="R398" s="1"/>
      <c r="S398" s="1"/>
      <c r="T398" s="1"/>
      <c r="U398" s="1"/>
      <c r="V398" s="1"/>
      <c r="W398" s="1"/>
      <c r="X398" s="1"/>
      <c r="Y398" s="384"/>
      <c r="Z398" s="1"/>
      <c r="AA398" s="1"/>
      <c r="AB398" s="1"/>
      <c r="AC398" s="1"/>
      <c r="AD398" s="1"/>
      <c r="AE398" s="1"/>
      <c r="AF398" s="1"/>
      <c r="AG398" s="1"/>
      <c r="AH398" s="1"/>
      <c r="AI398" s="1"/>
      <c r="AJ398" s="1"/>
      <c r="AK398" s="1"/>
      <c r="AL398" s="1"/>
      <c r="AM398" s="1"/>
      <c r="AN398" s="1"/>
      <c r="AO398" s="1"/>
      <c r="AP398" s="1"/>
      <c r="AQ398" s="1"/>
      <c r="AR398" s="1"/>
      <c r="AS398" s="2"/>
      <c r="AT398" s="2"/>
      <c r="AU398" s="1"/>
      <c r="AV398" s="1"/>
      <c r="AW398" s="1"/>
      <c r="AX398" s="1"/>
      <c r="AY398" s="1"/>
      <c r="AZ398" s="1"/>
      <c r="BA398" s="1"/>
      <c r="BB398" s="1"/>
      <c r="BC398" s="1"/>
      <c r="BD398" s="1"/>
      <c r="BE398" s="1"/>
      <c r="BF398" s="1"/>
      <c r="BG398" s="1"/>
      <c r="BH398" s="1"/>
      <c r="BI398" s="1"/>
      <c r="BJ398" s="1"/>
      <c r="BK398" s="384"/>
      <c r="BL398" s="1"/>
      <c r="BM398" s="1"/>
      <c r="BN398" s="1"/>
      <c r="BO398" s="1"/>
      <c r="BP398" s="1"/>
      <c r="BQ398" s="1"/>
      <c r="BR398" s="1"/>
      <c r="BS398" s="1"/>
      <c r="BT398" s="1"/>
      <c r="BU398" s="1"/>
      <c r="BV398" s="1"/>
      <c r="BW398" s="1"/>
      <c r="BX398" s="1"/>
      <c r="BY398" s="1"/>
      <c r="BZ398" s="1"/>
      <c r="CA398" s="1"/>
      <c r="CB398" s="1"/>
      <c r="CC398" s="1"/>
      <c r="CD398" s="1"/>
      <c r="CE398" s="1"/>
      <c r="CF398" s="1"/>
      <c r="CG398" s="1"/>
    </row>
    <row r="399" spans="6:85" s="116" customFormat="1" ht="15.75" customHeight="1" x14ac:dyDescent="0.15">
      <c r="F399" s="1"/>
      <c r="G399" s="1"/>
      <c r="H399" s="1"/>
      <c r="I399" s="1"/>
      <c r="J399" s="1"/>
      <c r="K399" s="1"/>
      <c r="L399" s="1"/>
      <c r="M399" s="1"/>
      <c r="N399" s="1"/>
      <c r="O399" s="1"/>
      <c r="P399" s="1"/>
      <c r="Q399" s="1"/>
      <c r="R399" s="1"/>
      <c r="S399" s="1"/>
      <c r="T399" s="1"/>
      <c r="U399" s="1"/>
      <c r="V399" s="1"/>
      <c r="W399" s="1"/>
      <c r="X399" s="1"/>
      <c r="Y399" s="384"/>
      <c r="Z399" s="1"/>
      <c r="AA399" s="1"/>
      <c r="AB399" s="1"/>
      <c r="AC399" s="1"/>
      <c r="AD399" s="1"/>
      <c r="AE399" s="1"/>
      <c r="AF399" s="1"/>
      <c r="AG399" s="1"/>
      <c r="AH399" s="1"/>
      <c r="AI399" s="1"/>
      <c r="AJ399" s="1"/>
      <c r="AK399" s="1"/>
      <c r="AL399" s="1"/>
      <c r="AM399" s="1"/>
      <c r="AN399" s="1"/>
      <c r="AO399" s="1"/>
      <c r="AP399" s="1"/>
      <c r="AQ399" s="1"/>
      <c r="AR399" s="1"/>
      <c r="AS399" s="2"/>
      <c r="AT399" s="2"/>
      <c r="AU399" s="1"/>
      <c r="AV399" s="1"/>
      <c r="AW399" s="1"/>
      <c r="AX399" s="1"/>
      <c r="AY399" s="1"/>
      <c r="AZ399" s="1"/>
      <c r="BA399" s="1"/>
      <c r="BB399" s="1"/>
      <c r="BC399" s="1"/>
      <c r="BD399" s="1"/>
      <c r="BE399" s="1"/>
      <c r="BF399" s="1"/>
      <c r="BG399" s="1"/>
      <c r="BH399" s="1"/>
      <c r="BI399" s="1"/>
      <c r="BJ399" s="1"/>
      <c r="BK399" s="384"/>
      <c r="BL399" s="1"/>
      <c r="BM399" s="1"/>
      <c r="BN399" s="1"/>
      <c r="BO399" s="1"/>
      <c r="BP399" s="1"/>
      <c r="BQ399" s="1"/>
      <c r="BR399" s="1"/>
      <c r="BS399" s="1"/>
      <c r="BT399" s="1"/>
      <c r="BU399" s="1"/>
      <c r="BV399" s="1"/>
      <c r="BW399" s="1"/>
      <c r="BX399" s="1"/>
      <c r="BY399" s="1"/>
      <c r="BZ399" s="1"/>
      <c r="CA399" s="1"/>
      <c r="CB399" s="1"/>
      <c r="CC399" s="1"/>
      <c r="CD399" s="1"/>
      <c r="CE399" s="1"/>
      <c r="CF399" s="1"/>
      <c r="CG399" s="1"/>
    </row>
    <row r="400" spans="6:85" s="116" customFormat="1" ht="15.75" customHeight="1" x14ac:dyDescent="0.15">
      <c r="F400" s="1"/>
      <c r="G400" s="1"/>
      <c r="H400" s="1"/>
      <c r="I400" s="1"/>
      <c r="J400" s="1"/>
      <c r="K400" s="1"/>
      <c r="L400" s="1"/>
      <c r="M400" s="1"/>
      <c r="N400" s="1"/>
      <c r="O400" s="1"/>
      <c r="P400" s="1"/>
      <c r="Q400" s="1"/>
      <c r="R400" s="1"/>
      <c r="S400" s="1"/>
      <c r="T400" s="1"/>
      <c r="U400" s="1"/>
      <c r="V400" s="1"/>
      <c r="W400" s="1"/>
      <c r="X400" s="1"/>
      <c r="Y400" s="384"/>
      <c r="Z400" s="1"/>
      <c r="AA400" s="1"/>
      <c r="AB400" s="1"/>
      <c r="AC400" s="1"/>
      <c r="AD400" s="1"/>
      <c r="AE400" s="1"/>
      <c r="AF400" s="1"/>
      <c r="AG400" s="1"/>
      <c r="AH400" s="1"/>
      <c r="AI400" s="1"/>
      <c r="AJ400" s="1"/>
      <c r="AK400" s="1"/>
      <c r="AL400" s="1"/>
      <c r="AM400" s="1"/>
      <c r="AN400" s="1"/>
      <c r="AO400" s="1"/>
      <c r="AP400" s="1"/>
      <c r="AQ400" s="1"/>
      <c r="AR400" s="1"/>
      <c r="AS400" s="2"/>
      <c r="AT400" s="2"/>
      <c r="AU400" s="1"/>
      <c r="AV400" s="1"/>
      <c r="AW400" s="1"/>
      <c r="AX400" s="1"/>
      <c r="AY400" s="1"/>
      <c r="AZ400" s="1"/>
      <c r="BA400" s="1"/>
      <c r="BB400" s="1"/>
      <c r="BC400" s="1"/>
      <c r="BD400" s="1"/>
      <c r="BE400" s="1"/>
      <c r="BF400" s="1"/>
      <c r="BG400" s="1"/>
      <c r="BH400" s="1"/>
      <c r="BI400" s="1"/>
      <c r="BJ400" s="1"/>
      <c r="BK400" s="384"/>
      <c r="BL400" s="1"/>
      <c r="BM400" s="1"/>
      <c r="BN400" s="1"/>
      <c r="BO400" s="1"/>
      <c r="BP400" s="1"/>
      <c r="BQ400" s="1"/>
      <c r="BR400" s="1"/>
      <c r="BS400" s="1"/>
      <c r="BT400" s="1"/>
      <c r="BU400" s="1"/>
      <c r="BV400" s="1"/>
      <c r="BW400" s="1"/>
      <c r="BX400" s="1"/>
      <c r="BY400" s="1"/>
      <c r="BZ400" s="1"/>
      <c r="CA400" s="1"/>
      <c r="CB400" s="1"/>
      <c r="CC400" s="1"/>
      <c r="CD400" s="1"/>
      <c r="CE400" s="1"/>
      <c r="CF400" s="1"/>
      <c r="CG400" s="1"/>
    </row>
    <row r="401" spans="81:81" ht="15.75" customHeight="1" x14ac:dyDescent="0.15">
      <c r="CC401" s="1"/>
    </row>
    <row r="402" spans="81:81" ht="51.75" customHeight="1" x14ac:dyDescent="0.15">
      <c r="CC402" s="1"/>
    </row>
    <row r="403" spans="81:81" ht="51.75" customHeight="1" x14ac:dyDescent="0.15">
      <c r="CC403" s="1"/>
    </row>
    <row r="404" spans="81:81" ht="51.75" customHeight="1" x14ac:dyDescent="0.15">
      <c r="CC404" s="1"/>
    </row>
    <row r="405" spans="81:81" ht="51.75" customHeight="1" x14ac:dyDescent="0.15">
      <c r="CC405" s="1"/>
    </row>
    <row r="406" spans="81:81" ht="51.75" customHeight="1" x14ac:dyDescent="0.15">
      <c r="CC406" s="1"/>
    </row>
    <row r="407" spans="81:81" ht="51.75" customHeight="1" x14ac:dyDescent="0.15">
      <c r="CC407" s="1"/>
    </row>
    <row r="408" spans="81:81" ht="51.75" customHeight="1" x14ac:dyDescent="0.15">
      <c r="CC408" s="1"/>
    </row>
    <row r="409" spans="81:81" ht="51.75" customHeight="1" x14ac:dyDescent="0.15">
      <c r="CC409" s="1"/>
    </row>
    <row r="410" spans="81:81" ht="51.75" customHeight="1" x14ac:dyDescent="0.15">
      <c r="CC410" s="1"/>
    </row>
    <row r="411" spans="81:81" ht="51.75" customHeight="1" x14ac:dyDescent="0.15">
      <c r="CC411" s="1"/>
    </row>
    <row r="412" spans="81:81" ht="51.75" customHeight="1" x14ac:dyDescent="0.15">
      <c r="CC412" s="1"/>
    </row>
    <row r="413" spans="81:81" ht="51.75" customHeight="1" x14ac:dyDescent="0.15">
      <c r="CC413" s="1"/>
    </row>
    <row r="414" spans="81:81" ht="51.75" customHeight="1" x14ac:dyDescent="0.15">
      <c r="CC414" s="1"/>
    </row>
    <row r="415" spans="81:81" ht="51.75" customHeight="1" x14ac:dyDescent="0.15">
      <c r="CC415" s="1"/>
    </row>
    <row r="416" spans="81:81" ht="51.75" customHeight="1" x14ac:dyDescent="0.15">
      <c r="CC416" s="1"/>
    </row>
    <row r="417" spans="81:81" ht="51.75" customHeight="1" x14ac:dyDescent="0.15">
      <c r="CC417" s="1"/>
    </row>
    <row r="418" spans="81:81" ht="51.75" customHeight="1" x14ac:dyDescent="0.15">
      <c r="CC418" s="1"/>
    </row>
    <row r="419" spans="81:81" ht="51.75" customHeight="1" x14ac:dyDescent="0.15">
      <c r="CC419" s="1"/>
    </row>
    <row r="420" spans="81:81" ht="51.75" customHeight="1" x14ac:dyDescent="0.15">
      <c r="CC420" s="1"/>
    </row>
    <row r="421" spans="81:81" ht="51.75" customHeight="1" x14ac:dyDescent="0.15">
      <c r="CC421" s="1"/>
    </row>
    <row r="422" spans="81:81" ht="51.75" customHeight="1" x14ac:dyDescent="0.15">
      <c r="CC422" s="1"/>
    </row>
    <row r="423" spans="81:81" ht="51.75" customHeight="1" x14ac:dyDescent="0.15">
      <c r="CC423" s="1"/>
    </row>
    <row r="424" spans="81:81" ht="51.75" customHeight="1" x14ac:dyDescent="0.15">
      <c r="CC424" s="1"/>
    </row>
    <row r="425" spans="81:81" ht="51.75" customHeight="1" x14ac:dyDescent="0.15">
      <c r="CC425" s="1"/>
    </row>
    <row r="426" spans="81:81" ht="51.75" customHeight="1" x14ac:dyDescent="0.15">
      <c r="CC426" s="1"/>
    </row>
    <row r="427" spans="81:81" ht="51.75" customHeight="1" x14ac:dyDescent="0.15">
      <c r="CC427" s="1"/>
    </row>
    <row r="428" spans="81:81" ht="51.75" customHeight="1" x14ac:dyDescent="0.15">
      <c r="CC428" s="1"/>
    </row>
    <row r="429" spans="81:81" ht="51.75" customHeight="1" x14ac:dyDescent="0.15">
      <c r="CC429" s="1"/>
    </row>
    <row r="430" spans="81:81" ht="51.75" customHeight="1" x14ac:dyDescent="0.15">
      <c r="CC430" s="1"/>
    </row>
    <row r="431" spans="81:81" ht="51.75" customHeight="1" x14ac:dyDescent="0.15">
      <c r="CC431" s="1"/>
    </row>
    <row r="432" spans="81:81" ht="51.75" customHeight="1" x14ac:dyDescent="0.15">
      <c r="CC432" s="1"/>
    </row>
    <row r="433" spans="81:81" ht="51.75" customHeight="1" x14ac:dyDescent="0.15">
      <c r="CC433" s="1"/>
    </row>
    <row r="434" spans="81:81" ht="51.75" customHeight="1" x14ac:dyDescent="0.15">
      <c r="CC434" s="1"/>
    </row>
    <row r="435" spans="81:81" ht="51.75" customHeight="1" x14ac:dyDescent="0.15">
      <c r="CC435" s="1"/>
    </row>
    <row r="436" spans="81:81" ht="51.75" customHeight="1" x14ac:dyDescent="0.15">
      <c r="CC436" s="1"/>
    </row>
    <row r="437" spans="81:81" ht="51.75" customHeight="1" x14ac:dyDescent="0.15">
      <c r="CC437" s="1"/>
    </row>
    <row r="438" spans="81:81" ht="51.75" customHeight="1" x14ac:dyDescent="0.15">
      <c r="CC438" s="1"/>
    </row>
    <row r="439" spans="81:81" ht="51.75" customHeight="1" x14ac:dyDescent="0.15">
      <c r="CC439" s="1"/>
    </row>
    <row r="440" spans="81:81" ht="51.75" customHeight="1" x14ac:dyDescent="0.15">
      <c r="CC440" s="1"/>
    </row>
    <row r="441" spans="81:81" ht="51.75" customHeight="1" x14ac:dyDescent="0.15">
      <c r="CC441" s="1"/>
    </row>
    <row r="442" spans="81:81" ht="51.75" customHeight="1" x14ac:dyDescent="0.15">
      <c r="CC442" s="1"/>
    </row>
    <row r="443" spans="81:81" ht="15.75" customHeight="1" x14ac:dyDescent="0.15">
      <c r="CC443" s="1"/>
    </row>
    <row r="444" spans="81:81" x14ac:dyDescent="0.15">
      <c r="CC444" s="1"/>
    </row>
    <row r="445" spans="81:81" x14ac:dyDescent="0.15">
      <c r="CC445" s="1"/>
    </row>
    <row r="446" spans="81:81" x14ac:dyDescent="0.15">
      <c r="CC446" s="1"/>
    </row>
    <row r="447" spans="81:81" x14ac:dyDescent="0.15">
      <c r="CC447" s="1"/>
    </row>
    <row r="448" spans="81:81" x14ac:dyDescent="0.15">
      <c r="CC448" s="1"/>
    </row>
  </sheetData>
  <mergeCells count="184">
    <mergeCell ref="G1:AS1"/>
    <mergeCell ref="H6:AR6"/>
    <mergeCell ref="AU6:CB6"/>
    <mergeCell ref="AK5:AR5"/>
    <mergeCell ref="AG5:AJ5"/>
    <mergeCell ref="BR5:BU5"/>
    <mergeCell ref="BV5:CC5"/>
    <mergeCell ref="AV17:AX18"/>
    <mergeCell ref="AY17:BA18"/>
    <mergeCell ref="BB17:BC18"/>
    <mergeCell ref="BE17:BG18"/>
    <mergeCell ref="BH17:BJ18"/>
    <mergeCell ref="BK17:BL18"/>
    <mergeCell ref="H7:AR11"/>
    <mergeCell ref="AU7:CB11"/>
    <mergeCell ref="H13:Q15"/>
    <mergeCell ref="AU13:BD15"/>
    <mergeCell ref="I17:K18"/>
    <mergeCell ref="L17:N18"/>
    <mergeCell ref="O17:P18"/>
    <mergeCell ref="R17:T18"/>
    <mergeCell ref="U17:W18"/>
    <mergeCell ref="X17:Y18"/>
    <mergeCell ref="I63:I75"/>
    <mergeCell ref="AV63:AV75"/>
    <mergeCell ref="CN73:CT73"/>
    <mergeCell ref="I77:I87"/>
    <mergeCell ref="J77:AR87"/>
    <mergeCell ref="AV77:AV89"/>
    <mergeCell ref="I21:I33"/>
    <mergeCell ref="AV21:AV33"/>
    <mergeCell ref="I35:I47"/>
    <mergeCell ref="AV35:AV47"/>
    <mergeCell ref="I49:I61"/>
    <mergeCell ref="AV49:AV61"/>
    <mergeCell ref="AU94:CB98"/>
    <mergeCell ref="H100:W101"/>
    <mergeCell ref="S118:X118"/>
    <mergeCell ref="Z118:AG118"/>
    <mergeCell ref="AI118:AP118"/>
    <mergeCell ref="H92:AR92"/>
    <mergeCell ref="AU92:CB92"/>
    <mergeCell ref="AH91:AK91"/>
    <mergeCell ref="AL91:AS91"/>
    <mergeCell ref="BR91:BU91"/>
    <mergeCell ref="BV91:CC91"/>
    <mergeCell ref="I120:Q121"/>
    <mergeCell ref="S120:V121"/>
    <mergeCell ref="Z120:AD121"/>
    <mergeCell ref="AI120:AM121"/>
    <mergeCell ref="I123:Q124"/>
    <mergeCell ref="S123:V124"/>
    <mergeCell ref="Z123:AD124"/>
    <mergeCell ref="AI123:AM124"/>
    <mergeCell ref="H94:AR98"/>
    <mergeCell ref="H144:AR144"/>
    <mergeCell ref="AU144:CB144"/>
    <mergeCell ref="I126:Q127"/>
    <mergeCell ref="S126:V127"/>
    <mergeCell ref="Z126:AD127"/>
    <mergeCell ref="AI126:AM127"/>
    <mergeCell ref="I129:Q130"/>
    <mergeCell ref="S129:V130"/>
    <mergeCell ref="Z129:AD130"/>
    <mergeCell ref="AI129:AM130"/>
    <mergeCell ref="AH143:AK143"/>
    <mergeCell ref="AL143:AS143"/>
    <mergeCell ref="BR143:BU143"/>
    <mergeCell ref="BV143:CC143"/>
    <mergeCell ref="BR157:BT169"/>
    <mergeCell ref="I158:M170"/>
    <mergeCell ref="N158:P170"/>
    <mergeCell ref="AV158:AZ170"/>
    <mergeCell ref="BA158:BC170"/>
    <mergeCell ref="H146:AR149"/>
    <mergeCell ref="AU146:CB149"/>
    <mergeCell ref="H151:Y153"/>
    <mergeCell ref="AA151:AR153"/>
    <mergeCell ref="AU151:BJ153"/>
    <mergeCell ref="BL151:CB153"/>
    <mergeCell ref="X178:AB179"/>
    <mergeCell ref="BI179:BM180"/>
    <mergeCell ref="Y181:Y182"/>
    <mergeCell ref="BK182:BK183"/>
    <mergeCell ref="Y186:Y187"/>
    <mergeCell ref="BK187:BK188"/>
    <mergeCell ref="AB157:AF169"/>
    <mergeCell ref="AG157:AI169"/>
    <mergeCell ref="BM157:BQ169"/>
    <mergeCell ref="Y206:Y207"/>
    <mergeCell ref="BK207:BK208"/>
    <mergeCell ref="Y211:Y212"/>
    <mergeCell ref="BK212:BK213"/>
    <mergeCell ref="Y216:Y217"/>
    <mergeCell ref="BK217:BK218"/>
    <mergeCell ref="Y191:Y192"/>
    <mergeCell ref="BK192:BK193"/>
    <mergeCell ref="Y196:Y197"/>
    <mergeCell ref="BK197:BK198"/>
    <mergeCell ref="Y201:Y202"/>
    <mergeCell ref="BK202:BK203"/>
    <mergeCell ref="Y236:Y237"/>
    <mergeCell ref="BK237:BK238"/>
    <mergeCell ref="Y221:Y222"/>
    <mergeCell ref="BK222:BK223"/>
    <mergeCell ref="Y226:Y227"/>
    <mergeCell ref="BK227:BK228"/>
    <mergeCell ref="Y231:Y232"/>
    <mergeCell ref="BK232:BK233"/>
    <mergeCell ref="AH241:AK241"/>
    <mergeCell ref="AL241:AS241"/>
    <mergeCell ref="BR241:BU241"/>
    <mergeCell ref="BV241:CC241"/>
    <mergeCell ref="AB254:AF266"/>
    <mergeCell ref="AG254:AI266"/>
    <mergeCell ref="BM254:BQ266"/>
    <mergeCell ref="BR254:BT266"/>
    <mergeCell ref="I255:M267"/>
    <mergeCell ref="N255:P267"/>
    <mergeCell ref="AV255:AZ267"/>
    <mergeCell ref="BA255:BC267"/>
    <mergeCell ref="H242:AR242"/>
    <mergeCell ref="AU242:CB242"/>
    <mergeCell ref="H243:AR246"/>
    <mergeCell ref="AU243:CB246"/>
    <mergeCell ref="H248:Y250"/>
    <mergeCell ref="AA248:AR250"/>
    <mergeCell ref="AU248:BJ250"/>
    <mergeCell ref="BL248:CB250"/>
    <mergeCell ref="Y288:Y289"/>
    <mergeCell ref="BK288:BK289"/>
    <mergeCell ref="Y293:Y294"/>
    <mergeCell ref="BK293:BK294"/>
    <mergeCell ref="Y298:Y299"/>
    <mergeCell ref="BK298:BK299"/>
    <mergeCell ref="X275:AB277"/>
    <mergeCell ref="BI275:BM277"/>
    <mergeCell ref="Y278:Y279"/>
    <mergeCell ref="BK278:BK279"/>
    <mergeCell ref="Y283:Y284"/>
    <mergeCell ref="BK283:BK284"/>
    <mergeCell ref="Y318:Y319"/>
    <mergeCell ref="BK318:BK319"/>
    <mergeCell ref="Y323:Y324"/>
    <mergeCell ref="BK323:BK324"/>
    <mergeCell ref="Y328:Y329"/>
    <mergeCell ref="BK328:BK329"/>
    <mergeCell ref="Y303:Y304"/>
    <mergeCell ref="BK303:BK304"/>
    <mergeCell ref="Y308:Y309"/>
    <mergeCell ref="BK308:BK309"/>
    <mergeCell ref="Y313:Y314"/>
    <mergeCell ref="BK313:BK314"/>
    <mergeCell ref="H339:AR339"/>
    <mergeCell ref="AU339:CB339"/>
    <mergeCell ref="H340:AR343"/>
    <mergeCell ref="AU340:CB343"/>
    <mergeCell ref="H345:W345"/>
    <mergeCell ref="Y345:AR345"/>
    <mergeCell ref="AW345:BH345"/>
    <mergeCell ref="BM345:CA345"/>
    <mergeCell ref="Y333:Y334"/>
    <mergeCell ref="BK333:BK334"/>
    <mergeCell ref="AH338:AK338"/>
    <mergeCell ref="AL338:AS338"/>
    <mergeCell ref="BR338:BU338"/>
    <mergeCell ref="BV338:CC338"/>
    <mergeCell ref="P358:W362"/>
    <mergeCell ref="BK360:BK364"/>
    <mergeCell ref="H364:W364"/>
    <mergeCell ref="AU371:AU379"/>
    <mergeCell ref="Y375:AR375"/>
    <mergeCell ref="H377:W377"/>
    <mergeCell ref="H378:W383"/>
    <mergeCell ref="I346:P346"/>
    <mergeCell ref="Q346:W346"/>
    <mergeCell ref="AU346:AU370"/>
    <mergeCell ref="BK346:BK353"/>
    <mergeCell ref="BK354:BK356"/>
    <mergeCell ref="H355:W355"/>
    <mergeCell ref="H356:O357"/>
    <mergeCell ref="P356:W357"/>
    <mergeCell ref="BK357:BK359"/>
    <mergeCell ref="H358:O362"/>
  </mergeCells>
  <phoneticPr fontId="2"/>
  <pageMargins left="0.70866141732283472" right="0.70866141732283472" top="0.74803149606299213" bottom="0.74803149606299213" header="0.31496062992125984" footer="0.31496062992125984"/>
  <pageSetup paperSize="9" scale="24" fitToWidth="2" fitToHeight="0" pageOrder="overThenDown" orientation="portrait" r:id="rId1"/>
  <rowBreaks count="4" manualBreakCount="4">
    <brk id="90" min="6" max="80" man="1"/>
    <brk id="142" min="6" max="80" man="1"/>
    <brk id="240" min="6" max="80" man="1"/>
    <brk id="337" min="6" max="80" man="1"/>
  </rowBreaks>
  <colBreaks count="1" manualBreakCount="1">
    <brk id="45" min="4" max="38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CT448"/>
  <sheetViews>
    <sheetView showGridLines="0" view="pageBreakPreview" zoomScale="25" zoomScaleNormal="25" zoomScaleSheetLayoutView="25" zoomScalePageLayoutView="25" workbookViewId="0"/>
  </sheetViews>
  <sheetFormatPr defaultColWidth="8.875" defaultRowHeight="39.75" x14ac:dyDescent="0.15"/>
  <cols>
    <col min="1" max="4" width="8.875" style="1"/>
    <col min="5" max="6" width="8.875" style="1" customWidth="1"/>
    <col min="7" max="7" width="9.625" style="1" customWidth="1"/>
    <col min="8" max="8" width="12.5" style="1" customWidth="1"/>
    <col min="9" max="9" width="10.375" style="1" customWidth="1"/>
    <col min="10" max="11" width="6.75" style="1" customWidth="1"/>
    <col min="12" max="12" width="7.875" style="1" customWidth="1"/>
    <col min="13" max="15" width="6.75" style="1" customWidth="1"/>
    <col min="16" max="16" width="9.5" style="1" customWidth="1"/>
    <col min="17" max="17" width="5.625" style="1" customWidth="1"/>
    <col min="18" max="18" width="6.75" style="1" customWidth="1"/>
    <col min="19" max="19" width="17.25" style="1" customWidth="1"/>
    <col min="20" max="22" width="6.75" style="1" customWidth="1"/>
    <col min="23" max="23" width="7.875" style="1" customWidth="1"/>
    <col min="24" max="24" width="19.125" style="1" customWidth="1"/>
    <col min="25" max="25" width="13.25" style="384" customWidth="1"/>
    <col min="26" max="26" width="7.25" style="1" customWidth="1"/>
    <col min="27" max="27" width="5.625" style="1" customWidth="1"/>
    <col min="28" max="28" width="13.25" style="1" customWidth="1"/>
    <col min="29" max="37" width="6.75" style="1" customWidth="1"/>
    <col min="38" max="38" width="5.625" style="1" customWidth="1"/>
    <col min="39" max="43" width="9" style="1" customWidth="1"/>
    <col min="44" max="44" width="8.5" style="1" customWidth="1"/>
    <col min="45" max="46" width="8.625" style="2" customWidth="1"/>
    <col min="47" max="47" width="8.625" style="1" customWidth="1"/>
    <col min="48" max="48" width="8.875" style="1" customWidth="1"/>
    <col min="49" max="51" width="6.75" style="1" customWidth="1"/>
    <col min="52" max="53" width="9.625" style="1" customWidth="1"/>
    <col min="54" max="54" width="6.75" style="1" customWidth="1"/>
    <col min="55" max="55" width="5.625" style="1" customWidth="1"/>
    <col min="56" max="56" width="6.75" style="1" customWidth="1"/>
    <col min="57" max="57" width="17.25" style="1" customWidth="1"/>
    <col min="58" max="58" width="13.625" style="1" customWidth="1"/>
    <col min="59" max="59" width="11.125" style="1" customWidth="1"/>
    <col min="60" max="60" width="18.25" style="1" customWidth="1"/>
    <col min="61" max="61" width="8.875" style="1" customWidth="1"/>
    <col min="62" max="62" width="10.375" style="1" customWidth="1"/>
    <col min="63" max="63" width="13.375" style="384" customWidth="1"/>
    <col min="64" max="64" width="12.375" style="1" customWidth="1"/>
    <col min="65" max="65" width="7.875" style="1" customWidth="1"/>
    <col min="66" max="71" width="10.375" style="1" customWidth="1"/>
    <col min="72" max="72" width="11.125" style="1" customWidth="1"/>
    <col min="73" max="73" width="5.625" style="1" customWidth="1"/>
    <col min="74" max="76" width="9" style="1" customWidth="1"/>
    <col min="77" max="77" width="11.5" style="1" customWidth="1"/>
    <col min="78" max="78" width="6.5" style="1" customWidth="1"/>
    <col min="79" max="80" width="9" style="1" customWidth="1"/>
    <col min="81" max="81" width="3.875" style="2" customWidth="1"/>
    <col min="82" max="16384" width="8.875" style="1"/>
  </cols>
  <sheetData>
    <row r="1" spans="7:88" s="21" customFormat="1" ht="66" customHeight="1" x14ac:dyDescent="0.15">
      <c r="G1" s="900" t="s">
        <v>495</v>
      </c>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5"/>
      <c r="AU1" s="8"/>
      <c r="AV1" s="8"/>
      <c r="AW1" s="16"/>
      <c r="AX1" s="16"/>
      <c r="AY1" s="16"/>
      <c r="AZ1" s="16"/>
      <c r="BA1" s="16"/>
      <c r="BB1" s="16"/>
      <c r="BC1" s="16"/>
      <c r="BD1" s="16"/>
      <c r="BE1" s="16"/>
      <c r="BF1" s="16"/>
      <c r="BG1" s="16"/>
      <c r="BH1" s="16"/>
      <c r="BI1" s="16"/>
      <c r="BJ1" s="16"/>
      <c r="BK1" s="377"/>
      <c r="BL1" s="16"/>
      <c r="BM1" s="16"/>
      <c r="BN1" s="16"/>
      <c r="BO1" s="16"/>
      <c r="BP1" s="16"/>
      <c r="BQ1" s="16"/>
      <c r="BR1" s="16"/>
      <c r="BS1" s="16"/>
      <c r="BT1" s="16"/>
      <c r="BU1" s="16"/>
      <c r="BV1" s="16"/>
      <c r="BW1" s="16"/>
      <c r="BX1" s="16"/>
      <c r="BY1" s="16"/>
      <c r="BZ1" s="16"/>
      <c r="CA1" s="16"/>
      <c r="CB1" s="16"/>
      <c r="CC1" s="13"/>
      <c r="CD1" s="16"/>
      <c r="CE1" s="16"/>
      <c r="CF1" s="16"/>
      <c r="CG1" s="16"/>
      <c r="CH1" s="16"/>
      <c r="CI1" s="16"/>
      <c r="CJ1" s="16"/>
    </row>
    <row r="2" spans="7:88" s="21" customFormat="1" x14ac:dyDescent="0.15">
      <c r="Y2" s="378"/>
      <c r="AS2" s="350"/>
      <c r="AT2" s="350"/>
      <c r="BK2" s="378"/>
      <c r="CC2" s="57"/>
    </row>
    <row r="3" spans="7:88" s="21" customFormat="1" x14ac:dyDescent="0.15">
      <c r="Y3" s="378"/>
      <c r="AS3" s="350"/>
      <c r="AT3" s="350"/>
      <c r="BK3" s="378"/>
      <c r="CC3" s="57"/>
    </row>
    <row r="4" spans="7:88" s="21" customFormat="1" x14ac:dyDescent="0.15">
      <c r="Y4" s="378"/>
      <c r="AS4" s="350"/>
      <c r="AT4" s="350"/>
      <c r="BK4" s="378"/>
      <c r="CC4" s="57"/>
      <c r="CE4" s="54"/>
      <c r="CF4" s="54"/>
    </row>
    <row r="5" spans="7:88" s="21" customFormat="1" ht="72.75" customHeight="1" x14ac:dyDescent="0.15">
      <c r="Y5" s="378"/>
      <c r="AH5" s="863" t="s">
        <v>467</v>
      </c>
      <c r="AI5" s="863"/>
      <c r="AJ5" s="863"/>
      <c r="AK5" s="863"/>
      <c r="AL5" s="863">
        <f>入力①!$D$7</f>
        <v>44881</v>
      </c>
      <c r="AM5" s="863"/>
      <c r="AN5" s="863"/>
      <c r="AO5" s="863"/>
      <c r="AP5" s="863"/>
      <c r="AQ5" s="863"/>
      <c r="AR5" s="863"/>
      <c r="AS5" s="863"/>
      <c r="AT5" s="350"/>
      <c r="BK5" s="378"/>
      <c r="BR5" s="863" t="s">
        <v>467</v>
      </c>
      <c r="BS5" s="863"/>
      <c r="BT5" s="863"/>
      <c r="BU5" s="863"/>
      <c r="BV5" s="863">
        <f>入力①!$D$7</f>
        <v>44881</v>
      </c>
      <c r="BW5" s="863"/>
      <c r="BX5" s="863"/>
      <c r="BY5" s="863"/>
      <c r="BZ5" s="863"/>
      <c r="CA5" s="863"/>
      <c r="CB5" s="863"/>
      <c r="CC5" s="863"/>
      <c r="CE5" s="54"/>
      <c r="CF5" s="54"/>
    </row>
    <row r="6" spans="7:88" ht="78.95" customHeight="1" x14ac:dyDescent="0.15">
      <c r="G6" s="2"/>
      <c r="H6" s="901" t="s">
        <v>509</v>
      </c>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478"/>
      <c r="AU6" s="856" t="s">
        <v>519</v>
      </c>
      <c r="AV6" s="856"/>
      <c r="AW6" s="856"/>
      <c r="AX6" s="856"/>
      <c r="AY6" s="856"/>
      <c r="AZ6" s="856"/>
      <c r="BA6" s="856"/>
      <c r="BB6" s="856"/>
      <c r="BC6" s="856"/>
      <c r="BD6" s="856"/>
      <c r="BE6" s="856"/>
      <c r="BF6" s="856"/>
      <c r="BG6" s="856"/>
      <c r="BH6" s="856"/>
      <c r="BI6" s="856"/>
      <c r="BJ6" s="856"/>
      <c r="BK6" s="856"/>
      <c r="BL6" s="856"/>
      <c r="BM6" s="856"/>
      <c r="BN6" s="856"/>
      <c r="BO6" s="856"/>
      <c r="BP6" s="856"/>
      <c r="BQ6" s="856"/>
      <c r="BR6" s="856"/>
      <c r="BS6" s="856"/>
      <c r="BT6" s="856"/>
      <c r="BU6" s="856"/>
      <c r="BV6" s="856"/>
      <c r="BW6" s="856"/>
      <c r="BX6" s="856"/>
      <c r="BY6" s="856"/>
      <c r="BZ6" s="856"/>
      <c r="CA6" s="856"/>
      <c r="CB6" s="856"/>
    </row>
    <row r="7" spans="7:88" ht="15.75" customHeight="1" x14ac:dyDescent="0.15">
      <c r="G7" s="2"/>
      <c r="H7" s="857" t="s">
        <v>464</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473"/>
      <c r="AT7" s="473"/>
      <c r="AU7" s="857" t="s">
        <v>465</v>
      </c>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row>
    <row r="8" spans="7:88" ht="15.75" customHeight="1" x14ac:dyDescent="0.15">
      <c r="G8" s="2"/>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473"/>
      <c r="AT8" s="473"/>
      <c r="AU8" s="857"/>
      <c r="AV8" s="857"/>
      <c r="AW8" s="857"/>
      <c r="AX8" s="857"/>
      <c r="AY8" s="857"/>
      <c r="AZ8" s="857"/>
      <c r="BA8" s="857"/>
      <c r="BB8" s="857"/>
      <c r="BC8" s="857"/>
      <c r="BD8" s="857"/>
      <c r="BE8" s="857"/>
      <c r="BF8" s="857"/>
      <c r="BG8" s="857"/>
      <c r="BH8" s="857"/>
      <c r="BI8" s="857"/>
      <c r="BJ8" s="857"/>
      <c r="BK8" s="857"/>
      <c r="BL8" s="857"/>
      <c r="BM8" s="857"/>
      <c r="BN8" s="857"/>
      <c r="BO8" s="857"/>
      <c r="BP8" s="857"/>
      <c r="BQ8" s="857"/>
      <c r="BR8" s="857"/>
      <c r="BS8" s="857"/>
      <c r="BT8" s="857"/>
      <c r="BU8" s="857"/>
      <c r="BV8" s="857"/>
      <c r="BW8" s="857"/>
      <c r="BX8" s="857"/>
      <c r="BY8" s="857"/>
      <c r="BZ8" s="857"/>
      <c r="CA8" s="857"/>
      <c r="CB8" s="857"/>
    </row>
    <row r="9" spans="7:88" ht="15.75" customHeight="1" x14ac:dyDescent="0.15">
      <c r="G9" s="2"/>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473"/>
      <c r="AT9" s="473"/>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row>
    <row r="10" spans="7:88" ht="15.75" customHeight="1" x14ac:dyDescent="0.15">
      <c r="G10" s="2"/>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473"/>
      <c r="AT10" s="473"/>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row>
    <row r="11" spans="7:88" ht="15.75" customHeight="1" x14ac:dyDescent="0.15">
      <c r="G11" s="2"/>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473"/>
      <c r="AT11" s="473"/>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row>
    <row r="12" spans="7:88" s="61" customFormat="1" ht="28.5" customHeight="1" x14ac:dyDescent="0.15">
      <c r="G12" s="80"/>
      <c r="H12" s="189"/>
      <c r="I12" s="189"/>
      <c r="J12" s="189"/>
      <c r="K12" s="189"/>
      <c r="L12" s="189"/>
      <c r="M12" s="189"/>
      <c r="N12" s="189"/>
      <c r="O12" s="189"/>
      <c r="P12" s="189"/>
      <c r="Q12" s="189"/>
      <c r="R12" s="189"/>
      <c r="S12" s="189"/>
      <c r="T12" s="189"/>
      <c r="U12" s="189"/>
      <c r="V12" s="189"/>
      <c r="W12" s="189"/>
      <c r="X12" s="189"/>
      <c r="Y12" s="37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379"/>
      <c r="BL12" s="189"/>
      <c r="BM12" s="189"/>
      <c r="BN12" s="189"/>
      <c r="BO12" s="189"/>
      <c r="BP12" s="189"/>
      <c r="BQ12" s="189"/>
      <c r="BR12" s="189"/>
      <c r="BS12" s="189"/>
      <c r="BT12" s="189"/>
      <c r="BU12" s="189"/>
      <c r="BV12" s="189"/>
      <c r="BW12" s="189"/>
      <c r="BX12" s="189"/>
      <c r="BY12" s="189"/>
      <c r="BZ12" s="189"/>
      <c r="CA12" s="189"/>
      <c r="CB12" s="189"/>
      <c r="CC12" s="80"/>
    </row>
    <row r="13" spans="7:88" ht="28.5" customHeight="1" x14ac:dyDescent="0.15">
      <c r="G13" s="2"/>
      <c r="H13" s="913" t="s">
        <v>414</v>
      </c>
      <c r="I13" s="913"/>
      <c r="J13" s="913"/>
      <c r="K13" s="913"/>
      <c r="L13" s="913"/>
      <c r="M13" s="913"/>
      <c r="N13" s="913"/>
      <c r="O13" s="913"/>
      <c r="P13" s="913"/>
      <c r="Q13" s="913"/>
      <c r="R13" s="155"/>
      <c r="S13" s="155"/>
      <c r="T13" s="155"/>
      <c r="U13" s="2"/>
      <c r="V13" s="2"/>
      <c r="W13" s="2"/>
      <c r="X13" s="2"/>
      <c r="Y13" s="376"/>
      <c r="Z13" s="2"/>
      <c r="AA13" s="2"/>
      <c r="AB13" s="2"/>
      <c r="AC13" s="2"/>
      <c r="AD13" s="2"/>
      <c r="AE13" s="2"/>
      <c r="AF13" s="2"/>
      <c r="AG13" s="2"/>
      <c r="AH13" s="2"/>
      <c r="AI13" s="2"/>
      <c r="AJ13" s="2"/>
      <c r="AK13" s="2"/>
      <c r="AL13" s="2"/>
      <c r="AM13" s="2"/>
      <c r="AN13" s="2"/>
      <c r="AO13" s="2"/>
      <c r="AP13" s="2"/>
      <c r="AQ13" s="391"/>
      <c r="AR13" s="391"/>
      <c r="AS13" s="80"/>
      <c r="AU13" s="914" t="s">
        <v>415</v>
      </c>
      <c r="AV13" s="914"/>
      <c r="AW13" s="914"/>
      <c r="AX13" s="914"/>
      <c r="AY13" s="914"/>
      <c r="AZ13" s="914"/>
      <c r="BA13" s="914"/>
      <c r="BB13" s="914"/>
      <c r="BC13" s="914"/>
      <c r="BD13" s="914"/>
      <c r="BE13" s="350"/>
      <c r="BF13" s="350"/>
      <c r="BG13" s="350"/>
      <c r="BH13" s="350"/>
      <c r="BI13" s="350"/>
      <c r="BJ13" s="350"/>
      <c r="BK13" s="374"/>
      <c r="BL13" s="350"/>
      <c r="BM13" s="350"/>
      <c r="BN13" s="350"/>
      <c r="BO13" s="350"/>
      <c r="BP13" s="350"/>
      <c r="BQ13" s="350"/>
      <c r="BR13" s="350"/>
      <c r="BS13" s="350"/>
      <c r="BT13" s="350"/>
      <c r="BU13" s="350"/>
      <c r="BV13" s="350"/>
      <c r="BW13" s="350"/>
      <c r="BX13" s="350"/>
      <c r="BY13" s="77"/>
      <c r="BZ13" s="77"/>
      <c r="CA13" s="77"/>
      <c r="CB13" s="77"/>
      <c r="CC13" s="77"/>
      <c r="CD13" s="77"/>
    </row>
    <row r="14" spans="7:88" ht="28.5" customHeight="1" x14ac:dyDescent="0.15">
      <c r="G14" s="2"/>
      <c r="H14" s="913"/>
      <c r="I14" s="913"/>
      <c r="J14" s="913"/>
      <c r="K14" s="913"/>
      <c r="L14" s="913"/>
      <c r="M14" s="913"/>
      <c r="N14" s="913"/>
      <c r="O14" s="913"/>
      <c r="P14" s="913"/>
      <c r="Q14" s="913"/>
      <c r="R14" s="491"/>
      <c r="S14" s="491"/>
      <c r="T14" s="491"/>
      <c r="U14" s="113"/>
      <c r="V14" s="113"/>
      <c r="W14" s="113"/>
      <c r="X14" s="113"/>
      <c r="Y14" s="380"/>
      <c r="Z14" s="113"/>
      <c r="AA14" s="113"/>
      <c r="AB14" s="113"/>
      <c r="AC14" s="113"/>
      <c r="AD14" s="113"/>
      <c r="AE14" s="113"/>
      <c r="AF14" s="113"/>
      <c r="AG14" s="113"/>
      <c r="AH14" s="113"/>
      <c r="AI14" s="113"/>
      <c r="AJ14" s="113"/>
      <c r="AK14" s="113"/>
      <c r="AL14" s="113"/>
      <c r="AM14" s="113"/>
      <c r="AN14" s="113"/>
      <c r="AO14" s="113"/>
      <c r="AP14" s="113"/>
      <c r="AQ14" s="474"/>
      <c r="AR14" s="474"/>
      <c r="AS14" s="80"/>
      <c r="AT14" s="155"/>
      <c r="AU14" s="914"/>
      <c r="AV14" s="914"/>
      <c r="AW14" s="914"/>
      <c r="AX14" s="914"/>
      <c r="AY14" s="914"/>
      <c r="AZ14" s="914"/>
      <c r="BA14" s="914"/>
      <c r="BB14" s="914"/>
      <c r="BC14" s="914"/>
      <c r="BD14" s="914"/>
      <c r="BE14" s="351"/>
      <c r="BF14" s="351"/>
      <c r="BG14" s="351"/>
      <c r="BH14" s="351"/>
      <c r="BI14" s="351"/>
      <c r="BJ14" s="351"/>
      <c r="BK14" s="387"/>
      <c r="BL14" s="351"/>
      <c r="BM14" s="351"/>
      <c r="BN14" s="351"/>
      <c r="BO14" s="351"/>
      <c r="BP14" s="351"/>
      <c r="BQ14" s="351"/>
      <c r="BR14" s="351"/>
      <c r="BS14" s="351"/>
      <c r="BT14" s="351"/>
      <c r="BU14" s="351"/>
      <c r="BV14" s="351"/>
      <c r="BW14" s="351"/>
      <c r="BX14" s="351"/>
      <c r="BY14" s="79"/>
      <c r="BZ14" s="79"/>
      <c r="CA14" s="79"/>
      <c r="CB14" s="79"/>
      <c r="CC14" s="77"/>
      <c r="CD14" s="391"/>
    </row>
    <row r="15" spans="7:88" ht="28.5" customHeight="1" x14ac:dyDescent="0.15">
      <c r="G15" s="2"/>
      <c r="H15" s="913"/>
      <c r="I15" s="913"/>
      <c r="J15" s="913"/>
      <c r="K15" s="913"/>
      <c r="L15" s="913"/>
      <c r="M15" s="913"/>
      <c r="N15" s="913"/>
      <c r="O15" s="913"/>
      <c r="P15" s="913"/>
      <c r="Q15" s="913"/>
      <c r="R15" s="155"/>
      <c r="S15" s="155"/>
      <c r="T15" s="155"/>
      <c r="U15" s="2"/>
      <c r="V15" s="2"/>
      <c r="W15" s="2"/>
      <c r="X15" s="2"/>
      <c r="Y15" s="376"/>
      <c r="Z15" s="2"/>
      <c r="AA15" s="2"/>
      <c r="AB15" s="2"/>
      <c r="AC15" s="2"/>
      <c r="AD15" s="2"/>
      <c r="AE15" s="2"/>
      <c r="AF15" s="2"/>
      <c r="AG15" s="2"/>
      <c r="AH15" s="2"/>
      <c r="AI15" s="2"/>
      <c r="AJ15" s="2"/>
      <c r="AK15" s="2"/>
      <c r="AL15" s="2"/>
      <c r="AM15" s="2"/>
      <c r="AN15" s="2"/>
      <c r="AO15" s="2"/>
      <c r="AP15" s="2"/>
      <c r="AQ15" s="391"/>
      <c r="AR15" s="391"/>
      <c r="AS15" s="80"/>
      <c r="AT15" s="155"/>
      <c r="AU15" s="914"/>
      <c r="AV15" s="914"/>
      <c r="AW15" s="914"/>
      <c r="AX15" s="914"/>
      <c r="AY15" s="914"/>
      <c r="AZ15" s="914"/>
      <c r="BA15" s="914"/>
      <c r="BB15" s="914"/>
      <c r="BC15" s="914"/>
      <c r="BD15" s="914"/>
      <c r="BE15" s="350"/>
      <c r="BF15" s="350"/>
      <c r="BG15" s="350"/>
      <c r="BH15" s="350"/>
      <c r="BI15" s="350"/>
      <c r="BJ15" s="350"/>
      <c r="BK15" s="374"/>
      <c r="BL15" s="350"/>
      <c r="BM15" s="350"/>
      <c r="BN15" s="350"/>
      <c r="BO15" s="350"/>
      <c r="BP15" s="350"/>
      <c r="BQ15" s="350"/>
      <c r="BR15" s="350"/>
      <c r="BS15" s="350"/>
      <c r="BT15" s="350"/>
      <c r="BU15" s="350"/>
      <c r="BV15" s="350"/>
      <c r="BW15" s="349"/>
      <c r="BX15" s="350"/>
      <c r="BY15" s="77"/>
      <c r="BZ15" s="77"/>
      <c r="CA15" s="77"/>
      <c r="CB15" s="77"/>
      <c r="CC15" s="77"/>
      <c r="CD15" s="77"/>
    </row>
    <row r="16" spans="7:88" ht="28.5" customHeight="1" thickBot="1" x14ac:dyDescent="0.2">
      <c r="G16" s="2"/>
      <c r="H16" s="80"/>
      <c r="I16" s="80"/>
      <c r="J16" s="80"/>
      <c r="K16" s="80"/>
      <c r="L16" s="80"/>
      <c r="M16" s="80"/>
      <c r="N16" s="80"/>
      <c r="O16" s="80"/>
      <c r="P16" s="80"/>
      <c r="Q16" s="80"/>
      <c r="R16" s="80"/>
      <c r="S16" s="80"/>
      <c r="T16" s="80"/>
      <c r="U16" s="80"/>
      <c r="V16" s="80"/>
      <c r="W16" s="80"/>
      <c r="X16" s="80"/>
      <c r="Y16" s="381"/>
      <c r="Z16" s="80"/>
      <c r="AA16" s="80"/>
      <c r="AB16" s="80"/>
      <c r="AC16" s="80"/>
      <c r="AD16" s="80"/>
      <c r="AE16" s="80"/>
      <c r="AF16" s="80"/>
      <c r="AG16" s="80"/>
      <c r="AH16" s="80"/>
      <c r="AI16" s="80"/>
      <c r="AJ16" s="80"/>
      <c r="AK16" s="80"/>
      <c r="AL16" s="80"/>
      <c r="AM16" s="80"/>
      <c r="AN16" s="80"/>
      <c r="AO16" s="80"/>
      <c r="AP16" s="80"/>
      <c r="AQ16" s="80"/>
      <c r="AR16" s="80"/>
      <c r="AS16" s="80"/>
      <c r="AT16" s="390"/>
      <c r="AU16" s="80"/>
      <c r="AV16" s="80"/>
      <c r="AW16" s="80"/>
      <c r="AX16" s="80"/>
      <c r="AY16" s="80"/>
      <c r="AZ16" s="80"/>
      <c r="BA16" s="80"/>
      <c r="BB16" s="80"/>
      <c r="BC16" s="80"/>
      <c r="BD16" s="80"/>
      <c r="BE16" s="80"/>
      <c r="BF16" s="80"/>
      <c r="BG16" s="80"/>
      <c r="BH16" s="80"/>
      <c r="BI16" s="80"/>
      <c r="BJ16" s="80"/>
      <c r="BK16" s="80"/>
      <c r="BL16" s="381"/>
      <c r="BM16" s="80"/>
      <c r="BN16" s="80"/>
      <c r="BO16" s="80"/>
      <c r="BP16" s="80"/>
      <c r="BQ16" s="80"/>
      <c r="BR16" s="80"/>
      <c r="BS16" s="80"/>
      <c r="BT16" s="80"/>
      <c r="BU16" s="80"/>
      <c r="BV16" s="80"/>
      <c r="BW16" s="80"/>
      <c r="BX16" s="80"/>
      <c r="BY16" s="80"/>
      <c r="BZ16" s="80"/>
      <c r="CA16" s="80"/>
      <c r="CB16" s="80"/>
      <c r="CC16" s="80"/>
      <c r="CD16" s="80"/>
      <c r="CE16" s="80"/>
      <c r="CF16" s="80"/>
    </row>
    <row r="17" spans="7:85" s="153" customFormat="1" ht="28.5" customHeight="1" x14ac:dyDescent="0.15">
      <c r="H17" s="452"/>
      <c r="I17" s="902" t="s">
        <v>420</v>
      </c>
      <c r="J17" s="902"/>
      <c r="K17" s="902"/>
      <c r="L17" s="903">
        <f>計算_集計!C8</f>
        <v>67</v>
      </c>
      <c r="M17" s="904"/>
      <c r="N17" s="905"/>
      <c r="O17" s="909" t="s">
        <v>444</v>
      </c>
      <c r="P17" s="910"/>
      <c r="Q17" s="173"/>
      <c r="R17" s="902" t="s">
        <v>450</v>
      </c>
      <c r="S17" s="902"/>
      <c r="T17" s="902"/>
      <c r="U17" s="903">
        <f>計算_集計!D8</f>
        <v>45</v>
      </c>
      <c r="V17" s="904"/>
      <c r="W17" s="905"/>
      <c r="X17" s="909" t="s">
        <v>444</v>
      </c>
      <c r="Y17" s="910"/>
      <c r="Z17" s="450"/>
      <c r="AA17" s="451"/>
      <c r="AB17" s="454"/>
      <c r="AC17" s="454"/>
      <c r="AD17" s="450"/>
      <c r="AE17" s="450"/>
      <c r="AF17" s="450"/>
      <c r="AG17" s="450"/>
      <c r="AH17" s="450"/>
      <c r="AI17" s="451"/>
      <c r="AJ17" s="450"/>
      <c r="AK17" s="450"/>
      <c r="AL17" s="450"/>
      <c r="AM17" s="450"/>
      <c r="AN17" s="450"/>
      <c r="AO17" s="450"/>
      <c r="AP17" s="173"/>
      <c r="AQ17" s="187"/>
      <c r="AR17" s="187"/>
      <c r="AS17" s="392"/>
      <c r="AT17" s="151"/>
      <c r="AU17" s="452"/>
      <c r="AV17" s="902" t="s">
        <v>445</v>
      </c>
      <c r="AW17" s="902"/>
      <c r="AX17" s="902"/>
      <c r="AY17" s="903">
        <f>計算_集計!AN8</f>
        <v>24</v>
      </c>
      <c r="AZ17" s="904"/>
      <c r="BA17" s="905"/>
      <c r="BB17" s="909" t="s">
        <v>444</v>
      </c>
      <c r="BC17" s="910"/>
      <c r="BD17" s="397"/>
      <c r="BE17" s="902"/>
      <c r="BF17" s="902"/>
      <c r="BG17" s="902"/>
      <c r="BH17" s="911"/>
      <c r="BI17" s="911"/>
      <c r="BJ17" s="911"/>
      <c r="BK17" s="912"/>
      <c r="BL17" s="912"/>
      <c r="BM17" s="450"/>
      <c r="BN17" s="451"/>
      <c r="BO17" s="454"/>
      <c r="BP17" s="454"/>
      <c r="BQ17" s="450"/>
      <c r="BR17" s="450"/>
      <c r="BS17" s="450"/>
      <c r="BT17" s="450"/>
      <c r="BU17" s="450"/>
      <c r="BV17" s="451"/>
      <c r="BW17" s="450"/>
      <c r="BX17" s="450"/>
      <c r="BY17" s="450"/>
      <c r="BZ17" s="450"/>
      <c r="CA17" s="450"/>
      <c r="CB17" s="450"/>
      <c r="CC17" s="397"/>
      <c r="CD17" s="187"/>
      <c r="CE17" s="187"/>
      <c r="CF17" s="392"/>
      <c r="CG17" s="152"/>
    </row>
    <row r="18" spans="7:85" s="153" customFormat="1" ht="28.5" customHeight="1" thickBot="1" x14ac:dyDescent="0.2">
      <c r="H18" s="452"/>
      <c r="I18" s="902"/>
      <c r="J18" s="902"/>
      <c r="K18" s="902"/>
      <c r="L18" s="906"/>
      <c r="M18" s="907"/>
      <c r="N18" s="908"/>
      <c r="O18" s="909"/>
      <c r="P18" s="910"/>
      <c r="Q18" s="397"/>
      <c r="R18" s="902"/>
      <c r="S18" s="902"/>
      <c r="T18" s="902"/>
      <c r="U18" s="906"/>
      <c r="V18" s="907"/>
      <c r="W18" s="908"/>
      <c r="X18" s="909"/>
      <c r="Y18" s="910"/>
      <c r="Z18" s="450"/>
      <c r="AA18" s="451"/>
      <c r="AB18" s="454"/>
      <c r="AC18" s="454"/>
      <c r="AD18" s="450"/>
      <c r="AE18" s="450"/>
      <c r="AF18" s="450"/>
      <c r="AG18" s="450"/>
      <c r="AH18" s="450"/>
      <c r="AI18" s="451"/>
      <c r="AJ18" s="450"/>
      <c r="AK18" s="450"/>
      <c r="AL18" s="450"/>
      <c r="AM18" s="450"/>
      <c r="AN18" s="450"/>
      <c r="AO18" s="450"/>
      <c r="AP18" s="397"/>
      <c r="AQ18" s="187"/>
      <c r="AR18" s="187"/>
      <c r="AS18" s="392"/>
      <c r="AT18" s="151"/>
      <c r="AU18" s="452"/>
      <c r="AV18" s="902"/>
      <c r="AW18" s="902"/>
      <c r="AX18" s="902"/>
      <c r="AY18" s="906"/>
      <c r="AZ18" s="907"/>
      <c r="BA18" s="908"/>
      <c r="BB18" s="909"/>
      <c r="BC18" s="910"/>
      <c r="BD18" s="397"/>
      <c r="BE18" s="902"/>
      <c r="BF18" s="902"/>
      <c r="BG18" s="902"/>
      <c r="BH18" s="911"/>
      <c r="BI18" s="911"/>
      <c r="BJ18" s="911"/>
      <c r="BK18" s="912"/>
      <c r="BL18" s="912"/>
      <c r="BM18" s="450"/>
      <c r="BN18" s="451"/>
      <c r="BO18" s="454"/>
      <c r="BP18" s="454"/>
      <c r="BQ18" s="450"/>
      <c r="BR18" s="450"/>
      <c r="BS18" s="450"/>
      <c r="BT18" s="450"/>
      <c r="BU18" s="450"/>
      <c r="BV18" s="451"/>
      <c r="BW18" s="450"/>
      <c r="BX18" s="450"/>
      <c r="BY18" s="450"/>
      <c r="BZ18" s="450"/>
      <c r="CA18" s="450"/>
      <c r="CB18" s="450"/>
      <c r="CC18" s="397"/>
      <c r="CD18" s="187"/>
      <c r="CE18" s="187"/>
      <c r="CF18" s="392"/>
      <c r="CG18" s="152"/>
    </row>
    <row r="19" spans="7:85" s="153" customFormat="1" ht="28.5" customHeight="1" x14ac:dyDescent="0.15">
      <c r="H19" s="452"/>
      <c r="I19" s="450"/>
      <c r="J19" s="450"/>
      <c r="K19" s="450"/>
      <c r="L19" s="450"/>
      <c r="M19" s="187"/>
      <c r="N19" s="187"/>
      <c r="O19" s="187"/>
      <c r="P19" s="187"/>
      <c r="Q19" s="397"/>
      <c r="R19" s="452"/>
      <c r="S19" s="450"/>
      <c r="T19" s="454"/>
      <c r="U19" s="454"/>
      <c r="V19" s="450"/>
      <c r="W19" s="450"/>
      <c r="X19" s="450"/>
      <c r="Y19" s="452"/>
      <c r="Z19" s="450"/>
      <c r="AA19" s="451"/>
      <c r="AB19" s="454"/>
      <c r="AC19" s="454"/>
      <c r="AD19" s="450"/>
      <c r="AE19" s="450"/>
      <c r="AF19" s="450"/>
      <c r="AG19" s="450"/>
      <c r="AH19" s="450"/>
      <c r="AI19" s="451"/>
      <c r="AJ19" s="450"/>
      <c r="AK19" s="450"/>
      <c r="AL19" s="450"/>
      <c r="AM19" s="450"/>
      <c r="AN19" s="450"/>
      <c r="AO19" s="450"/>
      <c r="AP19" s="397"/>
      <c r="AQ19" s="187"/>
      <c r="AR19" s="187"/>
      <c r="AS19" s="392"/>
      <c r="AT19" s="151"/>
      <c r="AU19" s="452"/>
      <c r="AV19" s="450"/>
      <c r="AW19" s="450"/>
      <c r="AX19" s="450"/>
      <c r="AY19" s="450"/>
      <c r="AZ19" s="187"/>
      <c r="BA19" s="187"/>
      <c r="BB19" s="187"/>
      <c r="BC19" s="187"/>
      <c r="BD19" s="397"/>
      <c r="BE19" s="452"/>
      <c r="BF19" s="450"/>
      <c r="BG19" s="454"/>
      <c r="BH19" s="454"/>
      <c r="BI19" s="450"/>
      <c r="BJ19" s="450"/>
      <c r="BK19" s="450"/>
      <c r="BL19" s="452"/>
      <c r="BM19" s="450"/>
      <c r="BN19" s="451"/>
      <c r="BO19" s="454"/>
      <c r="BP19" s="454"/>
      <c r="BQ19" s="450"/>
      <c r="BR19" s="450"/>
      <c r="BS19" s="450"/>
      <c r="BT19" s="450"/>
      <c r="BU19" s="450"/>
      <c r="BV19" s="451"/>
      <c r="BW19" s="450"/>
      <c r="BX19" s="450"/>
      <c r="BY19" s="450"/>
      <c r="BZ19" s="450"/>
      <c r="CA19" s="450"/>
      <c r="CB19" s="450"/>
      <c r="CC19" s="397"/>
      <c r="CD19" s="187"/>
      <c r="CE19" s="187"/>
      <c r="CF19" s="392"/>
      <c r="CG19" s="152"/>
    </row>
    <row r="20" spans="7:85" s="153" customFormat="1" ht="28.5" customHeight="1" x14ac:dyDescent="0.15">
      <c r="H20" s="452"/>
      <c r="I20" s="450"/>
      <c r="J20" s="450"/>
      <c r="K20" s="450"/>
      <c r="L20" s="450"/>
      <c r="M20" s="187"/>
      <c r="N20" s="187"/>
      <c r="O20" s="187"/>
      <c r="P20" s="187"/>
      <c r="Q20" s="397"/>
      <c r="R20" s="452"/>
      <c r="S20" s="450"/>
      <c r="T20" s="454"/>
      <c r="U20" s="454"/>
      <c r="V20" s="450"/>
      <c r="W20" s="450"/>
      <c r="X20" s="450"/>
      <c r="Y20" s="452"/>
      <c r="Z20" s="450"/>
      <c r="AA20" s="451"/>
      <c r="AB20" s="454"/>
      <c r="AC20" s="454"/>
      <c r="AD20" s="450"/>
      <c r="AE20" s="450"/>
      <c r="AF20" s="450"/>
      <c r="AG20" s="450"/>
      <c r="AH20" s="450"/>
      <c r="AI20" s="451"/>
      <c r="AJ20" s="450"/>
      <c r="AK20" s="450"/>
      <c r="AL20" s="450"/>
      <c r="AM20" s="450"/>
      <c r="AN20" s="450"/>
      <c r="AO20" s="450"/>
      <c r="AP20" s="397"/>
      <c r="AQ20" s="187"/>
      <c r="AR20" s="187"/>
      <c r="AS20" s="392"/>
      <c r="AT20" s="151"/>
      <c r="AU20" s="452"/>
      <c r="AV20" s="450"/>
      <c r="AW20" s="450"/>
      <c r="AX20" s="450"/>
      <c r="AY20" s="450"/>
      <c r="AZ20" s="187"/>
      <c r="BA20" s="187"/>
      <c r="BB20" s="187"/>
      <c r="BC20" s="187"/>
      <c r="BD20" s="397"/>
      <c r="BE20" s="452"/>
      <c r="BF20" s="450"/>
      <c r="BG20" s="454"/>
      <c r="BH20" s="454"/>
      <c r="BI20" s="450"/>
      <c r="BJ20" s="450"/>
      <c r="BK20" s="450"/>
      <c r="BL20" s="452"/>
      <c r="BM20" s="450"/>
      <c r="BN20" s="451"/>
      <c r="BO20" s="454"/>
      <c r="BP20" s="454"/>
      <c r="BQ20" s="450"/>
      <c r="BR20" s="450"/>
      <c r="BS20" s="450"/>
      <c r="BT20" s="450"/>
      <c r="BU20" s="450"/>
      <c r="BV20" s="451"/>
      <c r="BW20" s="450"/>
      <c r="BX20" s="450"/>
      <c r="BY20" s="450"/>
      <c r="BZ20" s="450"/>
      <c r="CA20" s="450"/>
      <c r="CB20" s="450"/>
      <c r="CC20" s="397"/>
      <c r="CD20" s="187"/>
      <c r="CE20" s="187"/>
      <c r="CF20" s="392"/>
      <c r="CG20" s="152"/>
    </row>
    <row r="21" spans="7:85" s="153" customFormat="1" ht="28.5" customHeight="1" x14ac:dyDescent="0.15">
      <c r="H21" s="452"/>
      <c r="I21" s="889" t="s">
        <v>424</v>
      </c>
      <c r="J21" s="450"/>
      <c r="K21" s="450"/>
      <c r="L21" s="450"/>
      <c r="M21" s="187"/>
      <c r="N21" s="187"/>
      <c r="O21" s="187"/>
      <c r="P21" s="187"/>
      <c r="Q21" s="397"/>
      <c r="R21" s="452"/>
      <c r="S21" s="450"/>
      <c r="T21" s="454"/>
      <c r="U21" s="454"/>
      <c r="V21" s="450"/>
      <c r="W21" s="450"/>
      <c r="X21" s="450"/>
      <c r="Y21" s="452"/>
      <c r="Z21" s="450"/>
      <c r="AA21" s="451"/>
      <c r="AB21" s="454"/>
      <c r="AC21" s="454"/>
      <c r="AD21" s="450"/>
      <c r="AE21" s="450"/>
      <c r="AF21" s="450"/>
      <c r="AG21" s="450"/>
      <c r="AH21" s="450"/>
      <c r="AI21" s="451"/>
      <c r="AJ21" s="450"/>
      <c r="AK21" s="450"/>
      <c r="AL21" s="450"/>
      <c r="AM21" s="450"/>
      <c r="AN21" s="450"/>
      <c r="AO21" s="450"/>
      <c r="AP21" s="397"/>
      <c r="AQ21" s="187"/>
      <c r="AR21" s="187"/>
      <c r="AS21" s="392"/>
      <c r="AT21" s="151"/>
      <c r="AU21" s="452"/>
      <c r="AV21" s="889" t="s">
        <v>424</v>
      </c>
      <c r="AW21" s="450"/>
      <c r="AX21" s="450"/>
      <c r="AY21" s="450"/>
      <c r="AZ21" s="187"/>
      <c r="BA21" s="187"/>
      <c r="BB21" s="187"/>
      <c r="BC21" s="187"/>
      <c r="BD21" s="397"/>
      <c r="BE21" s="452"/>
      <c r="BF21" s="450"/>
      <c r="BG21" s="454"/>
      <c r="BH21" s="454"/>
      <c r="BI21" s="450"/>
      <c r="BJ21" s="450"/>
      <c r="BK21" s="450"/>
      <c r="BL21" s="452"/>
      <c r="BM21" s="450"/>
      <c r="BN21" s="451"/>
      <c r="BO21" s="454"/>
      <c r="BP21" s="454"/>
      <c r="BQ21" s="450"/>
      <c r="BR21" s="450"/>
      <c r="BS21" s="450"/>
      <c r="BT21" s="450"/>
      <c r="BU21" s="450"/>
      <c r="BV21" s="451"/>
      <c r="BW21" s="450"/>
      <c r="BX21" s="450"/>
      <c r="BY21" s="450"/>
      <c r="BZ21" s="450"/>
      <c r="CA21" s="450"/>
      <c r="CB21" s="450"/>
      <c r="CC21" s="397"/>
      <c r="CD21" s="187"/>
      <c r="CE21" s="187"/>
      <c r="CF21" s="392"/>
      <c r="CG21" s="152"/>
    </row>
    <row r="22" spans="7:85" s="153" customFormat="1" ht="28.5" customHeight="1" x14ac:dyDescent="0.15">
      <c r="H22" s="452"/>
      <c r="I22" s="889"/>
      <c r="J22" s="450"/>
      <c r="K22" s="450"/>
      <c r="L22" s="450"/>
      <c r="M22" s="187"/>
      <c r="N22" s="187"/>
      <c r="O22" s="187"/>
      <c r="P22" s="187"/>
      <c r="Q22" s="397"/>
      <c r="R22" s="452"/>
      <c r="S22" s="450"/>
      <c r="T22" s="454"/>
      <c r="U22" s="454"/>
      <c r="V22" s="450"/>
      <c r="W22" s="450"/>
      <c r="X22" s="450"/>
      <c r="Y22" s="452"/>
      <c r="Z22" s="450"/>
      <c r="AA22" s="451"/>
      <c r="AB22" s="454"/>
      <c r="AC22" s="454"/>
      <c r="AD22" s="450"/>
      <c r="AE22" s="450"/>
      <c r="AF22" s="450"/>
      <c r="AG22" s="450"/>
      <c r="AH22" s="450"/>
      <c r="AI22" s="451"/>
      <c r="AJ22" s="450"/>
      <c r="AK22" s="450"/>
      <c r="AL22" s="450"/>
      <c r="AM22" s="450"/>
      <c r="AN22" s="450"/>
      <c r="AO22" s="450"/>
      <c r="AP22" s="397"/>
      <c r="AQ22" s="187"/>
      <c r="AR22" s="187"/>
      <c r="AS22" s="392"/>
      <c r="AT22" s="151"/>
      <c r="AU22" s="452"/>
      <c r="AV22" s="889"/>
      <c r="AW22" s="450"/>
      <c r="AX22" s="450"/>
      <c r="AY22" s="450"/>
      <c r="AZ22" s="187"/>
      <c r="BA22" s="187"/>
      <c r="BB22" s="187"/>
      <c r="BC22" s="187"/>
      <c r="BD22" s="397"/>
      <c r="BE22" s="452"/>
      <c r="BF22" s="450"/>
      <c r="BG22" s="454"/>
      <c r="BH22" s="454"/>
      <c r="BI22" s="450"/>
      <c r="BJ22" s="450"/>
      <c r="BK22" s="450"/>
      <c r="BL22" s="452"/>
      <c r="BM22" s="450"/>
      <c r="BN22" s="451"/>
      <c r="BO22" s="454"/>
      <c r="BP22" s="454"/>
      <c r="BQ22" s="450"/>
      <c r="BR22" s="450"/>
      <c r="BS22" s="450"/>
      <c r="BT22" s="450"/>
      <c r="BU22" s="450"/>
      <c r="BV22" s="451"/>
      <c r="BW22" s="450"/>
      <c r="BX22" s="450"/>
      <c r="BY22" s="450"/>
      <c r="BZ22" s="450"/>
      <c r="CA22" s="450"/>
      <c r="CB22" s="450"/>
      <c r="CC22" s="397"/>
      <c r="CD22" s="187"/>
      <c r="CE22" s="187"/>
      <c r="CF22" s="392"/>
      <c r="CG22" s="152"/>
    </row>
    <row r="23" spans="7:85" s="153" customFormat="1" ht="28.5" customHeight="1" x14ac:dyDescent="0.15">
      <c r="H23" s="452"/>
      <c r="I23" s="889"/>
      <c r="J23" s="450"/>
      <c r="K23" s="450"/>
      <c r="L23" s="450"/>
      <c r="M23" s="187"/>
      <c r="N23" s="187"/>
      <c r="O23" s="187"/>
      <c r="P23" s="187"/>
      <c r="Q23" s="397"/>
      <c r="R23" s="452"/>
      <c r="S23" s="450"/>
      <c r="T23" s="454"/>
      <c r="U23" s="454"/>
      <c r="V23" s="450"/>
      <c r="W23" s="450"/>
      <c r="X23" s="450"/>
      <c r="Y23" s="452"/>
      <c r="Z23" s="450"/>
      <c r="AA23" s="451"/>
      <c r="AB23" s="454"/>
      <c r="AC23" s="454"/>
      <c r="AD23" s="450"/>
      <c r="AE23" s="450"/>
      <c r="AF23" s="450"/>
      <c r="AG23" s="450"/>
      <c r="AH23" s="450"/>
      <c r="AI23" s="451"/>
      <c r="AJ23" s="450"/>
      <c r="AK23" s="450"/>
      <c r="AL23" s="450"/>
      <c r="AM23" s="450"/>
      <c r="AN23" s="450"/>
      <c r="AO23" s="450"/>
      <c r="AP23" s="397"/>
      <c r="AQ23" s="187"/>
      <c r="AR23" s="187"/>
      <c r="AS23" s="392"/>
      <c r="AT23" s="151"/>
      <c r="AU23" s="452"/>
      <c r="AV23" s="889"/>
      <c r="AW23" s="450"/>
      <c r="AX23" s="450"/>
      <c r="AY23" s="450"/>
      <c r="AZ23" s="187"/>
      <c r="BA23" s="187"/>
      <c r="BB23" s="187"/>
      <c r="BC23" s="187"/>
      <c r="BD23" s="397"/>
      <c r="BE23" s="452"/>
      <c r="BF23" s="450"/>
      <c r="BG23" s="454"/>
      <c r="BH23" s="454"/>
      <c r="BI23" s="450"/>
      <c r="BJ23" s="450"/>
      <c r="BK23" s="450"/>
      <c r="BL23" s="452"/>
      <c r="BM23" s="450"/>
      <c r="BN23" s="451"/>
      <c r="BO23" s="454"/>
      <c r="BP23" s="454"/>
      <c r="BQ23" s="450"/>
      <c r="BR23" s="450"/>
      <c r="BS23" s="450"/>
      <c r="BT23" s="450"/>
      <c r="BU23" s="450"/>
      <c r="BV23" s="451"/>
      <c r="BW23" s="450"/>
      <c r="BX23" s="450"/>
      <c r="BY23" s="450"/>
      <c r="BZ23" s="450"/>
      <c r="CA23" s="450"/>
      <c r="CB23" s="450"/>
      <c r="CC23" s="397"/>
      <c r="CD23" s="187"/>
      <c r="CE23" s="187"/>
      <c r="CF23" s="392"/>
      <c r="CG23" s="152"/>
    </row>
    <row r="24" spans="7:85" s="2" customFormat="1" ht="28.5" customHeight="1" x14ac:dyDescent="0.15">
      <c r="H24" s="62"/>
      <c r="I24" s="889"/>
      <c r="J24" s="62"/>
      <c r="K24" s="62"/>
      <c r="L24" s="62"/>
      <c r="M24" s="62"/>
      <c r="N24" s="62"/>
      <c r="O24" s="62"/>
      <c r="P24" s="62"/>
      <c r="Q24" s="173"/>
      <c r="R24" s="173"/>
      <c r="S24" s="173"/>
      <c r="T24" s="454"/>
      <c r="U24" s="454"/>
      <c r="V24" s="465"/>
      <c r="W24" s="451"/>
      <c r="X24" s="451"/>
      <c r="Y24" s="385"/>
      <c r="Z24" s="451"/>
      <c r="AA24" s="451"/>
      <c r="AB24" s="454"/>
      <c r="AC24" s="454"/>
      <c r="AD24" s="451"/>
      <c r="AE24" s="451"/>
      <c r="AF24" s="173"/>
      <c r="AG24" s="173"/>
      <c r="AH24" s="173"/>
      <c r="AI24" s="173"/>
      <c r="AJ24" s="173"/>
      <c r="AK24" s="173"/>
      <c r="AL24" s="173"/>
      <c r="AM24" s="173"/>
      <c r="AN24" s="173"/>
      <c r="AO24" s="173"/>
      <c r="AP24" s="173"/>
      <c r="AQ24" s="114"/>
      <c r="AR24" s="114"/>
      <c r="AS24" s="393"/>
      <c r="AT24" s="78"/>
      <c r="AU24" s="62"/>
      <c r="AV24" s="889"/>
      <c r="AW24" s="62"/>
      <c r="AX24" s="62"/>
      <c r="AY24" s="62"/>
      <c r="AZ24" s="62"/>
      <c r="BA24" s="62"/>
      <c r="BB24" s="62"/>
      <c r="BC24" s="62"/>
      <c r="BD24" s="397"/>
      <c r="BE24" s="397"/>
      <c r="BF24" s="397"/>
      <c r="BG24" s="454"/>
      <c r="BH24" s="454"/>
      <c r="BI24" s="465"/>
      <c r="BJ24" s="451"/>
      <c r="BK24" s="451"/>
      <c r="BL24" s="385"/>
      <c r="BM24" s="451"/>
      <c r="BN24" s="451"/>
      <c r="BO24" s="454"/>
      <c r="BP24" s="454"/>
      <c r="BQ24" s="451"/>
      <c r="BR24" s="451"/>
      <c r="BS24" s="397"/>
      <c r="BT24" s="397"/>
      <c r="BU24" s="397"/>
      <c r="BV24" s="397"/>
      <c r="BW24" s="397"/>
      <c r="BX24" s="397"/>
      <c r="BY24" s="397"/>
      <c r="BZ24" s="397"/>
      <c r="CA24" s="397"/>
      <c r="CB24" s="397"/>
      <c r="CC24" s="397"/>
      <c r="CD24" s="114"/>
      <c r="CE24" s="114"/>
      <c r="CF24" s="393"/>
    </row>
    <row r="25" spans="7:85" ht="28.5" customHeight="1" x14ac:dyDescent="0.15">
      <c r="G25" s="2"/>
      <c r="H25" s="62"/>
      <c r="I25" s="889"/>
      <c r="J25" s="62"/>
      <c r="K25" s="62"/>
      <c r="L25" s="62"/>
      <c r="M25" s="62"/>
      <c r="N25" s="62"/>
      <c r="O25" s="62"/>
      <c r="P25" s="62"/>
      <c r="Q25" s="397"/>
      <c r="R25" s="397"/>
      <c r="S25" s="397"/>
      <c r="T25" s="397"/>
      <c r="U25" s="397"/>
      <c r="V25" s="152"/>
      <c r="W25" s="397"/>
      <c r="X25" s="397"/>
      <c r="Y25" s="379"/>
      <c r="Z25" s="397"/>
      <c r="AA25" s="397"/>
      <c r="AB25" s="397"/>
      <c r="AC25" s="397"/>
      <c r="AD25" s="397"/>
      <c r="AE25" s="397"/>
      <c r="AF25" s="397"/>
      <c r="AG25" s="397"/>
      <c r="AH25" s="397"/>
      <c r="AI25" s="397"/>
      <c r="AJ25" s="397"/>
      <c r="AK25" s="397"/>
      <c r="AL25" s="397"/>
      <c r="AM25" s="397"/>
      <c r="AN25" s="397"/>
      <c r="AO25" s="397"/>
      <c r="AP25" s="397"/>
      <c r="AQ25" s="80"/>
      <c r="AR25" s="80"/>
      <c r="AS25" s="80"/>
      <c r="AT25" s="78"/>
      <c r="AU25" s="62"/>
      <c r="AV25" s="889"/>
      <c r="AW25" s="62"/>
      <c r="AX25" s="62"/>
      <c r="AY25" s="62"/>
      <c r="AZ25" s="62"/>
      <c r="BA25" s="62"/>
      <c r="BB25" s="62"/>
      <c r="BC25" s="62"/>
      <c r="BD25" s="397"/>
      <c r="BE25" s="397"/>
      <c r="BF25" s="397"/>
      <c r="BG25" s="397"/>
      <c r="BH25" s="397"/>
      <c r="BI25" s="152"/>
      <c r="BJ25" s="397"/>
      <c r="BK25" s="397"/>
      <c r="BL25" s="379"/>
      <c r="BM25" s="397"/>
      <c r="BN25" s="397"/>
      <c r="BO25" s="397"/>
      <c r="BP25" s="397"/>
      <c r="BQ25" s="397"/>
      <c r="BR25" s="397"/>
      <c r="BS25" s="397"/>
      <c r="BT25" s="397"/>
      <c r="BU25" s="397"/>
      <c r="BV25" s="397"/>
      <c r="BW25" s="397"/>
      <c r="BX25" s="397"/>
      <c r="BY25" s="397"/>
      <c r="BZ25" s="397"/>
      <c r="CA25" s="397"/>
      <c r="CB25" s="397"/>
      <c r="CC25" s="397"/>
      <c r="CD25" s="80"/>
      <c r="CE25" s="80"/>
      <c r="CF25" s="80"/>
    </row>
    <row r="26" spans="7:85" ht="28.5" customHeight="1" x14ac:dyDescent="0.15">
      <c r="G26" s="2"/>
      <c r="H26" s="453"/>
      <c r="I26" s="889"/>
      <c r="J26" s="453"/>
      <c r="K26" s="453"/>
      <c r="L26" s="454"/>
      <c r="M26" s="454"/>
      <c r="N26" s="455"/>
      <c r="O26" s="396"/>
      <c r="P26" s="62"/>
      <c r="Q26" s="397"/>
      <c r="R26" s="397"/>
      <c r="S26" s="397"/>
      <c r="T26" s="397"/>
      <c r="U26" s="397"/>
      <c r="V26" s="152"/>
      <c r="W26" s="397"/>
      <c r="X26" s="397"/>
      <c r="Y26" s="379"/>
      <c r="Z26" s="397"/>
      <c r="AA26" s="397"/>
      <c r="AB26" s="397"/>
      <c r="AC26" s="397"/>
      <c r="AD26" s="397"/>
      <c r="AE26" s="397"/>
      <c r="AF26" s="397"/>
      <c r="AG26" s="397"/>
      <c r="AH26" s="397"/>
      <c r="AI26" s="397"/>
      <c r="AJ26" s="397"/>
      <c r="AK26" s="397"/>
      <c r="AL26" s="397"/>
      <c r="AM26" s="397"/>
      <c r="AN26" s="397"/>
      <c r="AO26" s="397"/>
      <c r="AP26" s="397"/>
      <c r="AQ26" s="80"/>
      <c r="AR26" s="80"/>
      <c r="AS26" s="80"/>
      <c r="AT26" s="78"/>
      <c r="AU26" s="453"/>
      <c r="AV26" s="889"/>
      <c r="AW26" s="453"/>
      <c r="AX26" s="453"/>
      <c r="AY26" s="454"/>
      <c r="AZ26" s="454"/>
      <c r="BA26" s="455"/>
      <c r="BB26" s="396"/>
      <c r="BC26" s="62"/>
      <c r="BD26" s="397"/>
      <c r="BE26" s="397"/>
      <c r="BF26" s="397"/>
      <c r="BG26" s="397"/>
      <c r="BH26" s="397"/>
      <c r="BI26" s="152"/>
      <c r="BJ26" s="397"/>
      <c r="BK26" s="397"/>
      <c r="BL26" s="379"/>
      <c r="BM26" s="397"/>
      <c r="BN26" s="397"/>
      <c r="BO26" s="397"/>
      <c r="BP26" s="397"/>
      <c r="BQ26" s="397"/>
      <c r="BR26" s="397"/>
      <c r="BS26" s="397"/>
      <c r="BT26" s="397"/>
      <c r="BU26" s="397"/>
      <c r="BV26" s="397"/>
      <c r="BW26" s="397"/>
      <c r="BX26" s="397"/>
      <c r="BY26" s="397"/>
      <c r="BZ26" s="397"/>
      <c r="CA26" s="397"/>
      <c r="CB26" s="397"/>
      <c r="CC26" s="397"/>
      <c r="CD26" s="80"/>
      <c r="CE26" s="80"/>
      <c r="CF26" s="80"/>
    </row>
    <row r="27" spans="7:85" ht="28.5" customHeight="1" x14ac:dyDescent="0.15">
      <c r="G27" s="2"/>
      <c r="H27" s="466"/>
      <c r="I27" s="889"/>
      <c r="J27" s="467"/>
      <c r="K27" s="467"/>
      <c r="L27" s="467"/>
      <c r="M27" s="454"/>
      <c r="N27" s="455"/>
      <c r="O27" s="396"/>
      <c r="P27" s="62"/>
      <c r="Q27" s="397"/>
      <c r="R27" s="397"/>
      <c r="S27" s="397"/>
      <c r="T27" s="397"/>
      <c r="U27" s="397"/>
      <c r="V27" s="152"/>
      <c r="W27" s="397"/>
      <c r="X27" s="397"/>
      <c r="Y27" s="379"/>
      <c r="Z27" s="397"/>
      <c r="AA27" s="397"/>
      <c r="AB27" s="397"/>
      <c r="AC27" s="397"/>
      <c r="AD27" s="397"/>
      <c r="AE27" s="397"/>
      <c r="AF27" s="397"/>
      <c r="AG27" s="397"/>
      <c r="AH27" s="397"/>
      <c r="AI27" s="397"/>
      <c r="AJ27" s="397"/>
      <c r="AK27" s="397"/>
      <c r="AL27" s="397"/>
      <c r="AM27" s="397"/>
      <c r="AN27" s="397"/>
      <c r="AO27" s="397"/>
      <c r="AP27" s="397"/>
      <c r="AQ27" s="80"/>
      <c r="AR27" s="80"/>
      <c r="AS27" s="80"/>
      <c r="AT27" s="78"/>
      <c r="AU27" s="466"/>
      <c r="AV27" s="889"/>
      <c r="AW27" s="467"/>
      <c r="AX27" s="467"/>
      <c r="AY27" s="467"/>
      <c r="AZ27" s="454"/>
      <c r="BA27" s="455"/>
      <c r="BB27" s="396"/>
      <c r="BC27" s="62"/>
      <c r="BD27" s="397"/>
      <c r="BE27" s="397"/>
      <c r="BF27" s="397"/>
      <c r="BG27" s="397"/>
      <c r="BH27" s="397"/>
      <c r="BI27" s="152"/>
      <c r="BJ27" s="397"/>
      <c r="BK27" s="397"/>
      <c r="BL27" s="379"/>
      <c r="BM27" s="397"/>
      <c r="BN27" s="397"/>
      <c r="BO27" s="397"/>
      <c r="BP27" s="397"/>
      <c r="BQ27" s="397"/>
      <c r="BR27" s="397"/>
      <c r="BS27" s="397"/>
      <c r="BT27" s="397"/>
      <c r="BU27" s="397"/>
      <c r="BV27" s="397"/>
      <c r="BW27" s="397"/>
      <c r="BX27" s="397"/>
      <c r="BY27" s="397"/>
      <c r="BZ27" s="397"/>
      <c r="CA27" s="397"/>
      <c r="CB27" s="397"/>
      <c r="CC27" s="397"/>
      <c r="CD27" s="80"/>
      <c r="CE27" s="80"/>
      <c r="CF27" s="80"/>
    </row>
    <row r="28" spans="7:85" ht="28.5" customHeight="1" x14ac:dyDescent="0.15">
      <c r="G28" s="80"/>
      <c r="H28" s="443"/>
      <c r="I28" s="889"/>
      <c r="J28" s="442"/>
      <c r="K28" s="442"/>
      <c r="L28" s="442"/>
      <c r="M28" s="442"/>
      <c r="N28" s="442"/>
      <c r="O28" s="442"/>
      <c r="P28" s="442"/>
      <c r="Q28" s="397"/>
      <c r="R28" s="397"/>
      <c r="S28" s="397"/>
      <c r="T28" s="397"/>
      <c r="U28" s="397"/>
      <c r="V28" s="152"/>
      <c r="W28" s="397"/>
      <c r="X28" s="397"/>
      <c r="Y28" s="379"/>
      <c r="Z28" s="397"/>
      <c r="AA28" s="397"/>
      <c r="AB28" s="397"/>
      <c r="AC28" s="397"/>
      <c r="AD28" s="397"/>
      <c r="AE28" s="397"/>
      <c r="AF28" s="397"/>
      <c r="AG28" s="397"/>
      <c r="AH28" s="397"/>
      <c r="AI28" s="397"/>
      <c r="AJ28" s="397"/>
      <c r="AK28" s="397"/>
      <c r="AL28" s="397"/>
      <c r="AM28" s="397"/>
      <c r="AN28" s="397"/>
      <c r="AO28" s="397"/>
      <c r="AP28" s="397"/>
      <c r="AQ28" s="80"/>
      <c r="AR28" s="80"/>
      <c r="AS28" s="80"/>
      <c r="AT28" s="78"/>
      <c r="AU28" s="443"/>
      <c r="AV28" s="889"/>
      <c r="AW28" s="442"/>
      <c r="AX28" s="442"/>
      <c r="AY28" s="442"/>
      <c r="AZ28" s="442"/>
      <c r="BA28" s="442"/>
      <c r="BB28" s="442"/>
      <c r="BC28" s="442"/>
      <c r="BD28" s="397"/>
      <c r="BE28" s="397"/>
      <c r="BF28" s="397"/>
      <c r="BG28" s="397"/>
      <c r="BH28" s="397"/>
      <c r="BI28" s="152"/>
      <c r="BJ28" s="397"/>
      <c r="BK28" s="397"/>
      <c r="BL28" s="379"/>
      <c r="BM28" s="397"/>
      <c r="BN28" s="397"/>
      <c r="BO28" s="397"/>
      <c r="BP28" s="397"/>
      <c r="BQ28" s="397"/>
      <c r="BR28" s="397"/>
      <c r="BS28" s="397"/>
      <c r="BT28" s="397"/>
      <c r="BU28" s="397"/>
      <c r="BV28" s="397"/>
      <c r="BW28" s="397"/>
      <c r="BX28" s="397"/>
      <c r="BY28" s="397"/>
      <c r="BZ28" s="397"/>
      <c r="CA28" s="397"/>
      <c r="CB28" s="397"/>
      <c r="CC28" s="397"/>
      <c r="CD28" s="80"/>
      <c r="CE28" s="80"/>
      <c r="CF28" s="80"/>
    </row>
    <row r="29" spans="7:85" ht="28.5" customHeight="1" x14ac:dyDescent="0.15">
      <c r="G29" s="80"/>
      <c r="H29" s="456"/>
      <c r="I29" s="889"/>
      <c r="J29" s="453"/>
      <c r="K29" s="453"/>
      <c r="L29" s="454"/>
      <c r="M29" s="454"/>
      <c r="N29" s="455"/>
      <c r="O29" s="396"/>
      <c r="P29" s="62"/>
      <c r="Q29" s="397"/>
      <c r="R29" s="397"/>
      <c r="S29" s="397"/>
      <c r="T29" s="397"/>
      <c r="U29" s="397"/>
      <c r="V29" s="152"/>
      <c r="W29" s="397"/>
      <c r="X29" s="397"/>
      <c r="Y29" s="379"/>
      <c r="Z29" s="397"/>
      <c r="AA29" s="397"/>
      <c r="AB29" s="397"/>
      <c r="AC29" s="397"/>
      <c r="AD29" s="397"/>
      <c r="AE29" s="397"/>
      <c r="AF29" s="397"/>
      <c r="AG29" s="397"/>
      <c r="AH29" s="397"/>
      <c r="AI29" s="397"/>
      <c r="AJ29" s="397"/>
      <c r="AK29" s="397"/>
      <c r="AL29" s="397"/>
      <c r="AM29" s="397"/>
      <c r="AN29" s="397"/>
      <c r="AO29" s="397"/>
      <c r="AP29" s="397"/>
      <c r="AQ29" s="80"/>
      <c r="AR29" s="80"/>
      <c r="AS29" s="80"/>
      <c r="AT29" s="78"/>
      <c r="AU29" s="456"/>
      <c r="AV29" s="889"/>
      <c r="AW29" s="453"/>
      <c r="AX29" s="453"/>
      <c r="AY29" s="454"/>
      <c r="AZ29" s="454"/>
      <c r="BA29" s="455"/>
      <c r="BB29" s="396"/>
      <c r="BC29" s="62"/>
      <c r="BD29" s="397"/>
      <c r="BE29" s="397"/>
      <c r="BF29" s="397"/>
      <c r="BG29" s="397"/>
      <c r="BH29" s="397"/>
      <c r="BI29" s="152"/>
      <c r="BJ29" s="397"/>
      <c r="BK29" s="397"/>
      <c r="BL29" s="379"/>
      <c r="BM29" s="397"/>
      <c r="BN29" s="397"/>
      <c r="BO29" s="397"/>
      <c r="BP29" s="397"/>
      <c r="BQ29" s="397"/>
      <c r="BR29" s="397"/>
      <c r="BS29" s="397"/>
      <c r="BT29" s="397"/>
      <c r="BU29" s="397"/>
      <c r="BV29" s="397"/>
      <c r="BW29" s="397"/>
      <c r="BX29" s="397"/>
      <c r="BY29" s="397"/>
      <c r="BZ29" s="397"/>
      <c r="CA29" s="397"/>
      <c r="CB29" s="397"/>
      <c r="CC29" s="397"/>
      <c r="CD29" s="80"/>
      <c r="CE29" s="80"/>
      <c r="CF29" s="80"/>
    </row>
    <row r="30" spans="7:85" ht="28.5" customHeight="1" x14ac:dyDescent="0.15">
      <c r="G30" s="80"/>
      <c r="H30" s="456"/>
      <c r="I30" s="889"/>
      <c r="J30" s="453"/>
      <c r="K30" s="453"/>
      <c r="L30" s="454"/>
      <c r="M30" s="454"/>
      <c r="N30" s="455"/>
      <c r="O30" s="396"/>
      <c r="P30" s="62"/>
      <c r="Q30" s="397"/>
      <c r="R30" s="397"/>
      <c r="S30" s="397"/>
      <c r="T30" s="397"/>
      <c r="U30" s="397"/>
      <c r="V30" s="152"/>
      <c r="W30" s="397"/>
      <c r="X30" s="397"/>
      <c r="Y30" s="379"/>
      <c r="Z30" s="397"/>
      <c r="AA30" s="397"/>
      <c r="AB30" s="397"/>
      <c r="AC30" s="397"/>
      <c r="AD30" s="397"/>
      <c r="AE30" s="397"/>
      <c r="AF30" s="397"/>
      <c r="AG30" s="397"/>
      <c r="AH30" s="397"/>
      <c r="AI30" s="397"/>
      <c r="AJ30" s="397"/>
      <c r="AK30" s="397"/>
      <c r="AL30" s="397"/>
      <c r="AM30" s="397"/>
      <c r="AN30" s="397"/>
      <c r="AO30" s="397"/>
      <c r="AP30" s="397"/>
      <c r="AQ30" s="80"/>
      <c r="AR30" s="80"/>
      <c r="AS30" s="80"/>
      <c r="AT30" s="78"/>
      <c r="AU30" s="456"/>
      <c r="AV30" s="889"/>
      <c r="AW30" s="453"/>
      <c r="AX30" s="453"/>
      <c r="AY30" s="454"/>
      <c r="AZ30" s="454"/>
      <c r="BA30" s="455"/>
      <c r="BB30" s="396"/>
      <c r="BC30" s="62"/>
      <c r="BD30" s="397"/>
      <c r="BE30" s="397"/>
      <c r="BF30" s="397"/>
      <c r="BG30" s="397"/>
      <c r="BH30" s="397"/>
      <c r="BI30" s="152"/>
      <c r="BJ30" s="397"/>
      <c r="BK30" s="397"/>
      <c r="BL30" s="379"/>
      <c r="BM30" s="397"/>
      <c r="BN30" s="397"/>
      <c r="BO30" s="397"/>
      <c r="BP30" s="397"/>
      <c r="BQ30" s="397"/>
      <c r="BR30" s="397"/>
      <c r="BS30" s="397"/>
      <c r="BT30" s="397"/>
      <c r="BU30" s="397"/>
      <c r="BV30" s="397"/>
      <c r="BW30" s="397"/>
      <c r="BX30" s="397"/>
      <c r="BY30" s="397"/>
      <c r="BZ30" s="397"/>
      <c r="CA30" s="397"/>
      <c r="CB30" s="397"/>
      <c r="CC30" s="397"/>
      <c r="CD30" s="80"/>
      <c r="CE30" s="80"/>
      <c r="CF30" s="80"/>
    </row>
    <row r="31" spans="7:85" ht="28.5" customHeight="1" x14ac:dyDescent="0.15">
      <c r="G31" s="80"/>
      <c r="H31" s="468"/>
      <c r="I31" s="889"/>
      <c r="J31" s="451"/>
      <c r="K31" s="451"/>
      <c r="L31" s="451"/>
      <c r="M31" s="397"/>
      <c r="N31" s="397"/>
      <c r="O31" s="397"/>
      <c r="P31" s="397"/>
      <c r="Q31" s="397"/>
      <c r="R31" s="397"/>
      <c r="S31" s="397"/>
      <c r="T31" s="397"/>
      <c r="U31" s="397"/>
      <c r="V31" s="152"/>
      <c r="W31" s="397"/>
      <c r="X31" s="397"/>
      <c r="Y31" s="379"/>
      <c r="Z31" s="397"/>
      <c r="AA31" s="397"/>
      <c r="AB31" s="397"/>
      <c r="AC31" s="397"/>
      <c r="AD31" s="397"/>
      <c r="AE31" s="397"/>
      <c r="AF31" s="397"/>
      <c r="AG31" s="397"/>
      <c r="AH31" s="397"/>
      <c r="AI31" s="397"/>
      <c r="AJ31" s="397"/>
      <c r="AK31" s="397"/>
      <c r="AL31" s="397"/>
      <c r="AM31" s="397"/>
      <c r="AN31" s="397"/>
      <c r="AO31" s="397"/>
      <c r="AP31" s="397"/>
      <c r="AQ31" s="80"/>
      <c r="AR31" s="80"/>
      <c r="AS31" s="80"/>
      <c r="AT31" s="78"/>
      <c r="AU31" s="468"/>
      <c r="AV31" s="889"/>
      <c r="AW31" s="451"/>
      <c r="AX31" s="451"/>
      <c r="AY31" s="451"/>
      <c r="AZ31" s="397"/>
      <c r="BA31" s="397"/>
      <c r="BB31" s="397"/>
      <c r="BC31" s="397"/>
      <c r="BD31" s="397"/>
      <c r="BE31" s="397"/>
      <c r="BF31" s="397"/>
      <c r="BG31" s="397"/>
      <c r="BH31" s="397"/>
      <c r="BI31" s="152"/>
      <c r="BJ31" s="397"/>
      <c r="BK31" s="397"/>
      <c r="BL31" s="379"/>
      <c r="BM31" s="397"/>
      <c r="BN31" s="397"/>
      <c r="BO31" s="397"/>
      <c r="BP31" s="397"/>
      <c r="BQ31" s="397"/>
      <c r="BR31" s="397"/>
      <c r="BS31" s="397"/>
      <c r="BT31" s="397"/>
      <c r="BU31" s="397"/>
      <c r="BV31" s="397"/>
      <c r="BW31" s="397"/>
      <c r="BX31" s="397"/>
      <c r="BY31" s="397"/>
      <c r="BZ31" s="397"/>
      <c r="CA31" s="397"/>
      <c r="CB31" s="397"/>
      <c r="CC31" s="397"/>
      <c r="CD31" s="80"/>
      <c r="CE31" s="80"/>
      <c r="CF31" s="80"/>
    </row>
    <row r="32" spans="7:85" ht="28.5" customHeight="1" x14ac:dyDescent="0.15">
      <c r="G32" s="80"/>
      <c r="H32" s="468"/>
      <c r="I32" s="889"/>
      <c r="J32" s="451"/>
      <c r="K32" s="451"/>
      <c r="L32" s="451"/>
      <c r="M32" s="397"/>
      <c r="N32" s="397"/>
      <c r="O32" s="397"/>
      <c r="P32" s="397"/>
      <c r="Q32" s="397"/>
      <c r="R32" s="397"/>
      <c r="S32" s="397"/>
      <c r="T32" s="397"/>
      <c r="U32" s="397"/>
      <c r="V32" s="152"/>
      <c r="W32" s="397"/>
      <c r="X32" s="397"/>
      <c r="Y32" s="379"/>
      <c r="Z32" s="397"/>
      <c r="AA32" s="397"/>
      <c r="AB32" s="397"/>
      <c r="AC32" s="397"/>
      <c r="AD32" s="397"/>
      <c r="AE32" s="397"/>
      <c r="AF32" s="397"/>
      <c r="AG32" s="397"/>
      <c r="AH32" s="397"/>
      <c r="AI32" s="397"/>
      <c r="AJ32" s="397"/>
      <c r="AK32" s="397"/>
      <c r="AL32" s="397"/>
      <c r="AM32" s="397"/>
      <c r="AN32" s="397"/>
      <c r="AO32" s="397"/>
      <c r="AP32" s="397"/>
      <c r="AQ32" s="80"/>
      <c r="AR32" s="80"/>
      <c r="AS32" s="80"/>
      <c r="AT32" s="78"/>
      <c r="AU32" s="468"/>
      <c r="AV32" s="889"/>
      <c r="AW32" s="451"/>
      <c r="AX32" s="451"/>
      <c r="AY32" s="451"/>
      <c r="AZ32" s="397"/>
      <c r="BA32" s="397"/>
      <c r="BB32" s="397"/>
      <c r="BC32" s="397"/>
      <c r="BD32" s="397"/>
      <c r="BE32" s="397"/>
      <c r="BF32" s="397"/>
      <c r="BG32" s="397"/>
      <c r="BH32" s="397"/>
      <c r="BI32" s="152"/>
      <c r="BJ32" s="397"/>
      <c r="BK32" s="397"/>
      <c r="BL32" s="379"/>
      <c r="BM32" s="397"/>
      <c r="BN32" s="397"/>
      <c r="BO32" s="397"/>
      <c r="BP32" s="397"/>
      <c r="BQ32" s="397"/>
      <c r="BR32" s="397"/>
      <c r="BS32" s="397"/>
      <c r="BT32" s="397"/>
      <c r="BU32" s="397"/>
      <c r="BV32" s="397"/>
      <c r="BW32" s="397"/>
      <c r="BX32" s="397"/>
      <c r="BY32" s="397"/>
      <c r="BZ32" s="397"/>
      <c r="CA32" s="397"/>
      <c r="CB32" s="397"/>
      <c r="CC32" s="397"/>
      <c r="CD32" s="80"/>
      <c r="CE32" s="80"/>
      <c r="CF32" s="80"/>
    </row>
    <row r="33" spans="7:84" ht="28.5" customHeight="1" x14ac:dyDescent="0.15">
      <c r="G33" s="80"/>
      <c r="H33" s="468"/>
      <c r="I33" s="889"/>
      <c r="J33" s="451"/>
      <c r="K33" s="451"/>
      <c r="L33" s="451"/>
      <c r="M33" s="397"/>
      <c r="N33" s="397"/>
      <c r="O33" s="397"/>
      <c r="P33" s="397"/>
      <c r="Q33" s="397"/>
      <c r="R33" s="397"/>
      <c r="S33" s="397"/>
      <c r="T33" s="397"/>
      <c r="U33" s="397"/>
      <c r="V33" s="152"/>
      <c r="W33" s="397"/>
      <c r="X33" s="397"/>
      <c r="Y33" s="379"/>
      <c r="Z33" s="397"/>
      <c r="AA33" s="397"/>
      <c r="AB33" s="397"/>
      <c r="AC33" s="397"/>
      <c r="AD33" s="397"/>
      <c r="AE33" s="397"/>
      <c r="AF33" s="397"/>
      <c r="AG33" s="397"/>
      <c r="AH33" s="397"/>
      <c r="AI33" s="397"/>
      <c r="AJ33" s="397"/>
      <c r="AK33" s="397"/>
      <c r="AL33" s="397"/>
      <c r="AM33" s="397"/>
      <c r="AN33" s="397"/>
      <c r="AO33" s="397"/>
      <c r="AP33" s="397"/>
      <c r="AQ33" s="80"/>
      <c r="AR33" s="80"/>
      <c r="AS33" s="80"/>
      <c r="AT33" s="78"/>
      <c r="AU33" s="468"/>
      <c r="AV33" s="889"/>
      <c r="AW33" s="451"/>
      <c r="AX33" s="451"/>
      <c r="AY33" s="451"/>
      <c r="AZ33" s="397"/>
      <c r="BA33" s="397"/>
      <c r="BB33" s="397"/>
      <c r="BC33" s="397"/>
      <c r="BD33" s="397"/>
      <c r="BE33" s="397"/>
      <c r="BF33" s="397"/>
      <c r="BG33" s="397"/>
      <c r="BH33" s="397"/>
      <c r="BI33" s="152"/>
      <c r="BJ33" s="397"/>
      <c r="BK33" s="397"/>
      <c r="BL33" s="379"/>
      <c r="BM33" s="397"/>
      <c r="BN33" s="397"/>
      <c r="BO33" s="397"/>
      <c r="BP33" s="397"/>
      <c r="BQ33" s="397"/>
      <c r="BR33" s="397"/>
      <c r="BS33" s="397"/>
      <c r="BT33" s="397"/>
      <c r="BU33" s="397"/>
      <c r="BV33" s="397"/>
      <c r="BW33" s="397"/>
      <c r="BX33" s="397"/>
      <c r="BY33" s="397"/>
      <c r="BZ33" s="397"/>
      <c r="CA33" s="397"/>
      <c r="CB33" s="397"/>
      <c r="CC33" s="397"/>
      <c r="CD33" s="80"/>
      <c r="CE33" s="80"/>
      <c r="CF33" s="80"/>
    </row>
    <row r="34" spans="7:84" ht="28.5" customHeight="1" x14ac:dyDescent="0.15">
      <c r="G34" s="80"/>
      <c r="H34" s="468"/>
      <c r="I34" s="469"/>
      <c r="J34" s="451"/>
      <c r="K34" s="451"/>
      <c r="L34" s="451"/>
      <c r="M34" s="397"/>
      <c r="N34" s="397"/>
      <c r="O34" s="397"/>
      <c r="P34" s="397"/>
      <c r="Q34" s="397"/>
      <c r="R34" s="397"/>
      <c r="S34" s="397"/>
      <c r="T34" s="397"/>
      <c r="U34" s="397"/>
      <c r="V34" s="152"/>
      <c r="W34" s="397"/>
      <c r="X34" s="397"/>
      <c r="Y34" s="379"/>
      <c r="Z34" s="397"/>
      <c r="AA34" s="397"/>
      <c r="AB34" s="397"/>
      <c r="AC34" s="397"/>
      <c r="AD34" s="397"/>
      <c r="AE34" s="397"/>
      <c r="AF34" s="397"/>
      <c r="AG34" s="397"/>
      <c r="AH34" s="397"/>
      <c r="AI34" s="397"/>
      <c r="AJ34" s="397"/>
      <c r="AK34" s="397"/>
      <c r="AL34" s="397"/>
      <c r="AM34" s="397"/>
      <c r="AN34" s="397"/>
      <c r="AO34" s="397"/>
      <c r="AP34" s="397"/>
      <c r="AQ34" s="80"/>
      <c r="AR34" s="80"/>
      <c r="AS34" s="80"/>
      <c r="AT34" s="78"/>
      <c r="AU34" s="468"/>
      <c r="AV34" s="469"/>
      <c r="AW34" s="451"/>
      <c r="AX34" s="451"/>
      <c r="AY34" s="451"/>
      <c r="AZ34" s="397"/>
      <c r="BA34" s="397"/>
      <c r="BB34" s="397"/>
      <c r="BC34" s="397"/>
      <c r="BD34" s="397"/>
      <c r="BE34" s="397"/>
      <c r="BF34" s="397"/>
      <c r="BG34" s="397"/>
      <c r="BH34" s="397"/>
      <c r="BI34" s="152"/>
      <c r="BJ34" s="397"/>
      <c r="BK34" s="397"/>
      <c r="BL34" s="379"/>
      <c r="BM34" s="397"/>
      <c r="BN34" s="397"/>
      <c r="BO34" s="397"/>
      <c r="BP34" s="397"/>
      <c r="BQ34" s="397"/>
      <c r="BR34" s="397"/>
      <c r="BS34" s="397"/>
      <c r="BT34" s="397"/>
      <c r="BU34" s="397"/>
      <c r="BV34" s="397"/>
      <c r="BW34" s="397"/>
      <c r="BX34" s="397"/>
      <c r="BY34" s="397"/>
      <c r="BZ34" s="397"/>
      <c r="CA34" s="397"/>
      <c r="CB34" s="397"/>
      <c r="CC34" s="397"/>
      <c r="CD34" s="80"/>
      <c r="CE34" s="80"/>
      <c r="CF34" s="80"/>
    </row>
    <row r="35" spans="7:84" ht="28.5" customHeight="1" x14ac:dyDescent="0.15">
      <c r="G35" s="80"/>
      <c r="H35" s="468"/>
      <c r="I35" s="889" t="s">
        <v>0</v>
      </c>
      <c r="J35" s="451"/>
      <c r="K35" s="451"/>
      <c r="L35" s="451"/>
      <c r="M35" s="397"/>
      <c r="N35" s="397"/>
      <c r="O35" s="397"/>
      <c r="P35" s="397"/>
      <c r="Q35" s="397"/>
      <c r="R35" s="397"/>
      <c r="S35" s="397"/>
      <c r="T35" s="397"/>
      <c r="U35" s="397"/>
      <c r="V35" s="152"/>
      <c r="W35" s="397"/>
      <c r="X35" s="397"/>
      <c r="Y35" s="379"/>
      <c r="Z35" s="397"/>
      <c r="AA35" s="397"/>
      <c r="AB35" s="397"/>
      <c r="AC35" s="397"/>
      <c r="AD35" s="397"/>
      <c r="AE35" s="397"/>
      <c r="AF35" s="397"/>
      <c r="AG35" s="397"/>
      <c r="AH35" s="397"/>
      <c r="AI35" s="397"/>
      <c r="AP35" s="397"/>
      <c r="AQ35" s="80"/>
      <c r="AR35" s="80"/>
      <c r="AS35" s="394"/>
      <c r="AT35" s="78"/>
      <c r="AU35" s="468"/>
      <c r="AV35" s="889" t="s">
        <v>0</v>
      </c>
      <c r="AW35" s="451"/>
      <c r="AX35" s="451"/>
      <c r="AY35" s="451"/>
      <c r="AZ35" s="397"/>
      <c r="BA35" s="397"/>
      <c r="BB35" s="397"/>
      <c r="BC35" s="397"/>
      <c r="BD35" s="397"/>
      <c r="BE35" s="397"/>
      <c r="BF35" s="397"/>
      <c r="BG35" s="397"/>
      <c r="BH35" s="397"/>
      <c r="BI35" s="152"/>
      <c r="BJ35" s="397"/>
      <c r="BK35" s="397"/>
      <c r="BL35" s="379"/>
      <c r="BM35" s="397"/>
      <c r="BN35" s="397"/>
      <c r="BO35" s="397"/>
      <c r="BP35" s="397"/>
      <c r="BQ35" s="397"/>
      <c r="BR35" s="397"/>
      <c r="BS35" s="397"/>
      <c r="BT35" s="397"/>
      <c r="BU35" s="397"/>
      <c r="BV35" s="397"/>
      <c r="CC35" s="397"/>
      <c r="CD35" s="80"/>
      <c r="CE35" s="80"/>
      <c r="CF35" s="394"/>
    </row>
    <row r="36" spans="7:84" ht="28.5" customHeight="1" x14ac:dyDescent="0.15">
      <c r="G36" s="80"/>
      <c r="H36" s="468"/>
      <c r="I36" s="889"/>
      <c r="J36" s="451"/>
      <c r="K36" s="451"/>
      <c r="L36" s="451"/>
      <c r="M36" s="397"/>
      <c r="N36" s="397"/>
      <c r="O36" s="397"/>
      <c r="P36" s="397"/>
      <c r="Q36" s="397"/>
      <c r="R36" s="187"/>
      <c r="S36" s="187"/>
      <c r="T36" s="187"/>
      <c r="U36" s="187"/>
      <c r="V36" s="187"/>
      <c r="W36" s="187"/>
      <c r="X36" s="187"/>
      <c r="Y36" s="187"/>
      <c r="Z36" s="187"/>
      <c r="AA36" s="397"/>
      <c r="AB36" s="397"/>
      <c r="AC36" s="397"/>
      <c r="AD36" s="397"/>
      <c r="AE36" s="397"/>
      <c r="AF36" s="397"/>
      <c r="AG36" s="397"/>
      <c r="AH36" s="397"/>
      <c r="AI36" s="397"/>
      <c r="AJ36" s="397"/>
      <c r="AK36" s="397"/>
      <c r="AL36" s="397"/>
      <c r="AM36" s="397"/>
      <c r="AN36" s="397"/>
      <c r="AO36" s="397"/>
      <c r="AP36" s="397"/>
      <c r="AQ36" s="80"/>
      <c r="AR36" s="80"/>
      <c r="AS36" s="80"/>
      <c r="AT36" s="78"/>
      <c r="AU36" s="468"/>
      <c r="AV36" s="889"/>
      <c r="AW36" s="451"/>
      <c r="AX36" s="451"/>
      <c r="AY36" s="451"/>
      <c r="AZ36" s="397"/>
      <c r="BA36" s="397"/>
      <c r="BB36" s="397"/>
      <c r="BC36" s="397"/>
      <c r="BD36" s="397"/>
      <c r="BE36" s="187"/>
      <c r="BF36" s="187"/>
      <c r="BG36" s="187"/>
      <c r="BH36" s="187"/>
      <c r="BI36" s="187"/>
      <c r="BJ36" s="187"/>
      <c r="BK36" s="187"/>
      <c r="BL36" s="187"/>
      <c r="BM36" s="187"/>
      <c r="BN36" s="397"/>
      <c r="BO36" s="397"/>
      <c r="BP36" s="397"/>
      <c r="BQ36" s="397"/>
      <c r="BR36" s="397"/>
      <c r="BS36" s="397"/>
      <c r="BT36" s="397"/>
      <c r="BU36" s="397"/>
      <c r="BV36" s="397"/>
      <c r="BW36" s="397"/>
      <c r="BX36" s="397"/>
      <c r="BY36" s="397"/>
      <c r="BZ36" s="397"/>
      <c r="CA36" s="397"/>
      <c r="CB36" s="397"/>
      <c r="CC36" s="397"/>
      <c r="CD36" s="80"/>
      <c r="CE36" s="80"/>
      <c r="CF36" s="80"/>
    </row>
    <row r="37" spans="7:84" ht="28.5" customHeight="1" x14ac:dyDescent="0.15">
      <c r="G37" s="80"/>
      <c r="H37" s="468"/>
      <c r="I37" s="889"/>
      <c r="J37" s="451"/>
      <c r="K37" s="451"/>
      <c r="L37" s="451"/>
      <c r="M37" s="397"/>
      <c r="N37" s="397"/>
      <c r="O37" s="397"/>
      <c r="P37" s="397"/>
      <c r="Q37" s="397"/>
      <c r="R37" s="187"/>
      <c r="S37" s="187"/>
      <c r="T37" s="187"/>
      <c r="U37" s="187"/>
      <c r="V37" s="187"/>
      <c r="W37" s="187"/>
      <c r="X37" s="187"/>
      <c r="Y37" s="187"/>
      <c r="Z37" s="187"/>
      <c r="AA37" s="397"/>
      <c r="AB37" s="397"/>
      <c r="AC37" s="397"/>
      <c r="AD37" s="397"/>
      <c r="AE37" s="397"/>
      <c r="AF37" s="397"/>
      <c r="AG37" s="397"/>
      <c r="AH37" s="397"/>
      <c r="AI37" s="397"/>
      <c r="AJ37" s="397"/>
      <c r="AK37" s="397"/>
      <c r="AL37" s="397"/>
      <c r="AM37" s="397"/>
      <c r="AN37" s="397"/>
      <c r="AO37" s="397"/>
      <c r="AP37" s="397"/>
      <c r="AQ37" s="80"/>
      <c r="AR37" s="80"/>
      <c r="AS37" s="80"/>
      <c r="AT37" s="78"/>
      <c r="AU37" s="468"/>
      <c r="AV37" s="889"/>
      <c r="AW37" s="451"/>
      <c r="AX37" s="451"/>
      <c r="AY37" s="451"/>
      <c r="AZ37" s="397"/>
      <c r="BA37" s="397"/>
      <c r="BB37" s="397"/>
      <c r="BC37" s="397"/>
      <c r="BD37" s="397"/>
      <c r="BE37" s="187"/>
      <c r="BF37" s="187"/>
      <c r="BG37" s="187"/>
      <c r="BH37" s="187"/>
      <c r="BI37" s="187"/>
      <c r="BJ37" s="187"/>
      <c r="BK37" s="187"/>
      <c r="BL37" s="187"/>
      <c r="BM37" s="187"/>
      <c r="BN37" s="397"/>
      <c r="BO37" s="397"/>
      <c r="BP37" s="397"/>
      <c r="BQ37" s="397"/>
      <c r="BR37" s="397"/>
      <c r="BS37" s="397"/>
      <c r="BT37" s="397"/>
      <c r="BU37" s="397"/>
      <c r="BV37" s="397"/>
      <c r="BW37" s="397"/>
      <c r="BX37" s="397"/>
      <c r="BY37" s="397"/>
      <c r="BZ37" s="397"/>
      <c r="CA37" s="397"/>
      <c r="CB37" s="397"/>
      <c r="CC37" s="397"/>
      <c r="CD37" s="80"/>
      <c r="CE37" s="80"/>
      <c r="CF37" s="80"/>
    </row>
    <row r="38" spans="7:84" ht="28.5" customHeight="1" x14ac:dyDescent="0.15">
      <c r="G38" s="80"/>
      <c r="H38" s="468"/>
      <c r="I38" s="889"/>
      <c r="J38" s="451"/>
      <c r="K38" s="451"/>
      <c r="L38" s="451"/>
      <c r="M38" s="397"/>
      <c r="N38" s="397"/>
      <c r="O38" s="397"/>
      <c r="P38" s="397"/>
      <c r="Q38" s="397"/>
      <c r="R38" s="187"/>
      <c r="S38" s="187"/>
      <c r="T38" s="187"/>
      <c r="U38" s="187"/>
      <c r="V38" s="187"/>
      <c r="W38" s="187"/>
      <c r="X38" s="187"/>
      <c r="Y38" s="187"/>
      <c r="Z38" s="187"/>
      <c r="AA38" s="397"/>
      <c r="AB38" s="397"/>
      <c r="AC38" s="397"/>
      <c r="AD38" s="397"/>
      <c r="AE38" s="397"/>
      <c r="AF38" s="397"/>
      <c r="AG38" s="397"/>
      <c r="AH38" s="397"/>
      <c r="AI38" s="397"/>
      <c r="AJ38" s="397"/>
      <c r="AK38" s="397"/>
      <c r="AL38" s="397"/>
      <c r="AM38" s="397"/>
      <c r="AN38" s="397"/>
      <c r="AO38" s="397"/>
      <c r="AP38" s="397"/>
      <c r="AQ38" s="80"/>
      <c r="AR38" s="80"/>
      <c r="AS38" s="80"/>
      <c r="AT38" s="78"/>
      <c r="AU38" s="468"/>
      <c r="AV38" s="889"/>
      <c r="AW38" s="451"/>
      <c r="AX38" s="451"/>
      <c r="AY38" s="451"/>
      <c r="AZ38" s="397"/>
      <c r="BA38" s="397"/>
      <c r="BB38" s="397"/>
      <c r="BC38" s="397"/>
      <c r="BD38" s="397"/>
      <c r="BE38" s="187"/>
      <c r="BF38" s="187"/>
      <c r="BG38" s="187"/>
      <c r="BH38" s="187"/>
      <c r="BI38" s="187"/>
      <c r="BJ38" s="187"/>
      <c r="BK38" s="187"/>
      <c r="BL38" s="187"/>
      <c r="BM38" s="187"/>
      <c r="BN38" s="397"/>
      <c r="BO38" s="397"/>
      <c r="BP38" s="397"/>
      <c r="BQ38" s="397"/>
      <c r="BR38" s="397"/>
      <c r="BS38" s="397"/>
      <c r="BT38" s="397"/>
      <c r="BU38" s="397"/>
      <c r="BV38" s="397"/>
      <c r="BW38" s="397"/>
      <c r="BX38" s="397"/>
      <c r="BY38" s="397"/>
      <c r="BZ38" s="397"/>
      <c r="CA38" s="397"/>
      <c r="CB38" s="397"/>
      <c r="CC38" s="397"/>
      <c r="CD38" s="80"/>
      <c r="CE38" s="80"/>
      <c r="CF38" s="80"/>
    </row>
    <row r="39" spans="7:84" ht="28.5" customHeight="1" x14ac:dyDescent="0.15">
      <c r="G39" s="80"/>
      <c r="H39" s="468"/>
      <c r="I39" s="889"/>
      <c r="J39" s="451"/>
      <c r="K39" s="451"/>
      <c r="L39" s="451"/>
      <c r="M39" s="397"/>
      <c r="N39" s="397"/>
      <c r="O39" s="397"/>
      <c r="P39" s="397"/>
      <c r="Q39" s="397"/>
      <c r="R39" s="187"/>
      <c r="S39" s="187"/>
      <c r="T39" s="187"/>
      <c r="U39" s="187"/>
      <c r="V39" s="187"/>
      <c r="W39" s="187"/>
      <c r="X39" s="187"/>
      <c r="Y39" s="187"/>
      <c r="Z39" s="187"/>
      <c r="AA39" s="397"/>
      <c r="AB39" s="397"/>
      <c r="AC39" s="397"/>
      <c r="AD39" s="397"/>
      <c r="AE39" s="397"/>
      <c r="AF39" s="397"/>
      <c r="AG39" s="397"/>
      <c r="AH39" s="397"/>
      <c r="AI39" s="397"/>
      <c r="AJ39" s="397"/>
      <c r="AK39" s="397"/>
      <c r="AL39" s="397"/>
      <c r="AM39" s="397"/>
      <c r="AN39" s="397"/>
      <c r="AO39" s="397"/>
      <c r="AP39" s="397"/>
      <c r="AQ39" s="80"/>
      <c r="AR39" s="80"/>
      <c r="AS39" s="80"/>
      <c r="AT39" s="78"/>
      <c r="AU39" s="468"/>
      <c r="AV39" s="889"/>
      <c r="AW39" s="451"/>
      <c r="AX39" s="451"/>
      <c r="AY39" s="451"/>
      <c r="AZ39" s="397"/>
      <c r="BA39" s="397"/>
      <c r="BB39" s="397"/>
      <c r="BC39" s="397"/>
      <c r="BD39" s="397"/>
      <c r="BE39" s="187"/>
      <c r="BF39" s="187"/>
      <c r="BG39" s="187"/>
      <c r="BH39" s="187"/>
      <c r="BI39" s="187"/>
      <c r="BJ39" s="187"/>
      <c r="BK39" s="187"/>
      <c r="BL39" s="187"/>
      <c r="BM39" s="187"/>
      <c r="BN39" s="397"/>
      <c r="BO39" s="397"/>
      <c r="BP39" s="397"/>
      <c r="BQ39" s="397"/>
      <c r="BR39" s="397"/>
      <c r="BS39" s="397"/>
      <c r="BT39" s="397"/>
      <c r="BU39" s="397"/>
      <c r="BV39" s="397"/>
      <c r="BW39" s="397"/>
      <c r="BX39" s="397"/>
      <c r="BY39" s="397"/>
      <c r="BZ39" s="397"/>
      <c r="CA39" s="397"/>
      <c r="CB39" s="397"/>
      <c r="CC39" s="397"/>
      <c r="CD39" s="80"/>
      <c r="CE39" s="80"/>
      <c r="CF39" s="80"/>
    </row>
    <row r="40" spans="7:84" ht="28.5" customHeight="1" x14ac:dyDescent="0.15">
      <c r="G40" s="80"/>
      <c r="H40" s="468"/>
      <c r="I40" s="889"/>
      <c r="J40" s="451"/>
      <c r="K40" s="451"/>
      <c r="L40" s="451"/>
      <c r="M40" s="397"/>
      <c r="N40" s="397"/>
      <c r="O40" s="397"/>
      <c r="P40" s="397"/>
      <c r="Q40" s="397"/>
      <c r="R40" s="187"/>
      <c r="S40" s="187"/>
      <c r="T40" s="187"/>
      <c r="U40" s="187"/>
      <c r="V40" s="187"/>
      <c r="W40" s="187"/>
      <c r="X40" s="187"/>
      <c r="Y40" s="187"/>
      <c r="Z40" s="187"/>
      <c r="AA40" s="397"/>
      <c r="AB40" s="397"/>
      <c r="AC40" s="397"/>
      <c r="AD40" s="397"/>
      <c r="AE40" s="397"/>
      <c r="AF40" s="397"/>
      <c r="AG40" s="397"/>
      <c r="AH40" s="397"/>
      <c r="AI40" s="397"/>
      <c r="AJ40" s="397"/>
      <c r="AK40" s="397"/>
      <c r="AL40" s="397"/>
      <c r="AM40" s="397"/>
      <c r="AN40" s="397"/>
      <c r="AO40" s="397"/>
      <c r="AP40" s="397"/>
      <c r="AQ40" s="80"/>
      <c r="AR40" s="80"/>
      <c r="AS40" s="80"/>
      <c r="AT40" s="78"/>
      <c r="AU40" s="468"/>
      <c r="AV40" s="889"/>
      <c r="AW40" s="451"/>
      <c r="AX40" s="451"/>
      <c r="AY40" s="451"/>
      <c r="AZ40" s="397"/>
      <c r="BA40" s="397"/>
      <c r="BB40" s="397"/>
      <c r="BC40" s="397"/>
      <c r="BD40" s="397"/>
      <c r="BE40" s="187"/>
      <c r="BF40" s="187"/>
      <c r="BG40" s="187"/>
      <c r="BH40" s="187"/>
      <c r="BI40" s="187"/>
      <c r="BJ40" s="187"/>
      <c r="BK40" s="187"/>
      <c r="BL40" s="187"/>
      <c r="BM40" s="187"/>
      <c r="BN40" s="397"/>
      <c r="BO40" s="397"/>
      <c r="BP40" s="397"/>
      <c r="BQ40" s="397"/>
      <c r="BR40" s="397"/>
      <c r="BS40" s="397"/>
      <c r="BT40" s="397"/>
      <c r="BU40" s="397"/>
      <c r="BV40" s="397"/>
      <c r="BW40" s="397"/>
      <c r="BX40" s="397"/>
      <c r="BY40" s="397"/>
      <c r="BZ40" s="397"/>
      <c r="CA40" s="397"/>
      <c r="CB40" s="397"/>
      <c r="CC40" s="397"/>
      <c r="CD40" s="80"/>
      <c r="CE40" s="80"/>
      <c r="CF40" s="80"/>
    </row>
    <row r="41" spans="7:84" ht="28.5" customHeight="1" x14ac:dyDescent="0.15">
      <c r="G41" s="80"/>
      <c r="H41" s="468"/>
      <c r="I41" s="889"/>
      <c r="J41" s="451"/>
      <c r="K41" s="451"/>
      <c r="L41" s="451"/>
      <c r="M41" s="397"/>
      <c r="N41" s="397"/>
      <c r="O41" s="397"/>
      <c r="P41" s="397"/>
      <c r="Q41" s="397"/>
      <c r="R41" s="187"/>
      <c r="S41" s="187"/>
      <c r="T41" s="187"/>
      <c r="U41" s="187"/>
      <c r="V41" s="187"/>
      <c r="W41" s="187"/>
      <c r="X41" s="187"/>
      <c r="Y41" s="187"/>
      <c r="Z41" s="187"/>
      <c r="AA41" s="397"/>
      <c r="AB41" s="397"/>
      <c r="AC41" s="397"/>
      <c r="AD41" s="397"/>
      <c r="AE41" s="397"/>
      <c r="AF41" s="397"/>
      <c r="AG41" s="397"/>
      <c r="AH41" s="397"/>
      <c r="AI41" s="397"/>
      <c r="AJ41" s="397"/>
      <c r="AK41" s="397"/>
      <c r="AL41" s="397"/>
      <c r="AM41" s="397"/>
      <c r="AN41" s="397"/>
      <c r="AO41" s="397"/>
      <c r="AP41" s="397"/>
      <c r="AQ41" s="80"/>
      <c r="AR41" s="80"/>
      <c r="AS41" s="80"/>
      <c r="AT41" s="78"/>
      <c r="AU41" s="468"/>
      <c r="AV41" s="889"/>
      <c r="AW41" s="451"/>
      <c r="AX41" s="451"/>
      <c r="AY41" s="451"/>
      <c r="AZ41" s="397"/>
      <c r="BA41" s="397"/>
      <c r="BB41" s="397"/>
      <c r="BC41" s="397"/>
      <c r="BD41" s="397"/>
      <c r="BE41" s="187"/>
      <c r="BF41" s="187"/>
      <c r="BG41" s="187"/>
      <c r="BH41" s="187"/>
      <c r="BI41" s="187"/>
      <c r="BJ41" s="187"/>
      <c r="BK41" s="187"/>
      <c r="BL41" s="187"/>
      <c r="BM41" s="187"/>
      <c r="BN41" s="397"/>
      <c r="BO41" s="397"/>
      <c r="BP41" s="397"/>
      <c r="BQ41" s="397"/>
      <c r="BR41" s="397"/>
      <c r="BS41" s="397"/>
      <c r="BT41" s="397"/>
      <c r="BU41" s="397"/>
      <c r="BV41" s="397"/>
      <c r="BW41" s="397"/>
      <c r="BX41" s="397"/>
      <c r="BY41" s="397"/>
      <c r="BZ41" s="397"/>
      <c r="CA41" s="397"/>
      <c r="CB41" s="397"/>
      <c r="CC41" s="397"/>
      <c r="CD41" s="80"/>
      <c r="CE41" s="80"/>
      <c r="CF41" s="80"/>
    </row>
    <row r="42" spans="7:84" ht="28.5" customHeight="1" x14ac:dyDescent="0.15">
      <c r="G42" s="80"/>
      <c r="H42" s="468"/>
      <c r="I42" s="889"/>
      <c r="J42" s="451"/>
      <c r="K42" s="451"/>
      <c r="L42" s="451"/>
      <c r="M42" s="397"/>
      <c r="N42" s="397"/>
      <c r="O42" s="397"/>
      <c r="P42" s="397"/>
      <c r="Q42" s="397"/>
      <c r="R42" s="187"/>
      <c r="S42" s="187"/>
      <c r="T42" s="187"/>
      <c r="U42" s="187"/>
      <c r="V42" s="187"/>
      <c r="W42" s="187"/>
      <c r="X42" s="187"/>
      <c r="Y42" s="187"/>
      <c r="Z42" s="187"/>
      <c r="AA42" s="397"/>
      <c r="AB42" s="397"/>
      <c r="AC42" s="397"/>
      <c r="AD42" s="397"/>
      <c r="AE42" s="397"/>
      <c r="AF42" s="397"/>
      <c r="AG42" s="397"/>
      <c r="AH42" s="397"/>
      <c r="AI42" s="397"/>
      <c r="AJ42" s="397"/>
      <c r="AK42" s="397"/>
      <c r="AL42" s="397"/>
      <c r="AM42" s="397"/>
      <c r="AN42" s="397"/>
      <c r="AO42" s="397"/>
      <c r="AP42" s="397"/>
      <c r="AQ42" s="80"/>
      <c r="AR42" s="80"/>
      <c r="AS42" s="80"/>
      <c r="AT42" s="78"/>
      <c r="AU42" s="468"/>
      <c r="AV42" s="889"/>
      <c r="AW42" s="451"/>
      <c r="AX42" s="451"/>
      <c r="AY42" s="451"/>
      <c r="AZ42" s="397"/>
      <c r="BA42" s="397"/>
      <c r="BB42" s="397"/>
      <c r="BC42" s="397"/>
      <c r="BD42" s="397"/>
      <c r="BE42" s="187"/>
      <c r="BF42" s="187"/>
      <c r="BG42" s="187"/>
      <c r="BH42" s="187"/>
      <c r="BI42" s="187"/>
      <c r="BJ42" s="187"/>
      <c r="BK42" s="187"/>
      <c r="BL42" s="187"/>
      <c r="BM42" s="187"/>
      <c r="BN42" s="397"/>
      <c r="BO42" s="397"/>
      <c r="BP42" s="397"/>
      <c r="BQ42" s="397"/>
      <c r="BR42" s="397"/>
      <c r="BS42" s="397"/>
      <c r="BT42" s="397"/>
      <c r="BU42" s="397"/>
      <c r="BV42" s="397"/>
      <c r="BW42" s="397"/>
      <c r="BX42" s="397"/>
      <c r="BY42" s="397"/>
      <c r="BZ42" s="397"/>
      <c r="CA42" s="397"/>
      <c r="CB42" s="397"/>
      <c r="CC42" s="397"/>
      <c r="CD42" s="80"/>
      <c r="CE42" s="80"/>
      <c r="CF42" s="80"/>
    </row>
    <row r="43" spans="7:84" ht="28.5" customHeight="1" x14ac:dyDescent="0.15">
      <c r="G43" s="80"/>
      <c r="H43" s="468"/>
      <c r="I43" s="889"/>
      <c r="J43" s="451"/>
      <c r="K43" s="451"/>
      <c r="L43" s="451"/>
      <c r="M43" s="397"/>
      <c r="N43" s="397"/>
      <c r="O43" s="397"/>
      <c r="P43" s="397"/>
      <c r="Q43" s="397"/>
      <c r="R43" s="187"/>
      <c r="S43" s="187"/>
      <c r="T43" s="187"/>
      <c r="U43" s="187"/>
      <c r="V43" s="187"/>
      <c r="W43" s="187"/>
      <c r="X43" s="187"/>
      <c r="Y43" s="187"/>
      <c r="Z43" s="187"/>
      <c r="AA43" s="397"/>
      <c r="AB43" s="397"/>
      <c r="AC43" s="397"/>
      <c r="AD43" s="397"/>
      <c r="AE43" s="397"/>
      <c r="AF43" s="397"/>
      <c r="AG43" s="397"/>
      <c r="AH43" s="397"/>
      <c r="AI43" s="397"/>
      <c r="AJ43" s="397"/>
      <c r="AK43" s="397"/>
      <c r="AL43" s="397"/>
      <c r="AM43" s="397"/>
      <c r="AN43" s="397"/>
      <c r="AO43" s="397"/>
      <c r="AP43" s="397"/>
      <c r="AQ43" s="80"/>
      <c r="AR43" s="80"/>
      <c r="AS43" s="80"/>
      <c r="AT43" s="78"/>
      <c r="AU43" s="468"/>
      <c r="AV43" s="889"/>
      <c r="AW43" s="451"/>
      <c r="AX43" s="451"/>
      <c r="AY43" s="451"/>
      <c r="AZ43" s="397"/>
      <c r="BA43" s="397"/>
      <c r="BB43" s="397"/>
      <c r="BC43" s="397"/>
      <c r="BD43" s="397"/>
      <c r="BE43" s="187"/>
      <c r="BF43" s="187"/>
      <c r="BG43" s="187"/>
      <c r="BH43" s="187"/>
      <c r="BI43" s="187"/>
      <c r="BJ43" s="187"/>
      <c r="BK43" s="187"/>
      <c r="BL43" s="187"/>
      <c r="BM43" s="187"/>
      <c r="BN43" s="397"/>
      <c r="BO43" s="397"/>
      <c r="BP43" s="397"/>
      <c r="BQ43" s="397"/>
      <c r="BR43" s="397"/>
      <c r="BS43" s="397"/>
      <c r="BT43" s="397"/>
      <c r="BU43" s="397"/>
      <c r="BV43" s="397"/>
      <c r="BW43" s="397"/>
      <c r="BX43" s="397"/>
      <c r="BY43" s="397"/>
      <c r="BZ43" s="397"/>
      <c r="CA43" s="397"/>
      <c r="CB43" s="397"/>
      <c r="CC43" s="397"/>
      <c r="CD43" s="80"/>
      <c r="CE43" s="80"/>
      <c r="CF43" s="80"/>
    </row>
    <row r="44" spans="7:84" ht="28.5" customHeight="1" x14ac:dyDescent="0.15">
      <c r="G44" s="80"/>
      <c r="H44" s="468"/>
      <c r="I44" s="889"/>
      <c r="J44" s="451"/>
      <c r="K44" s="451"/>
      <c r="L44" s="451"/>
      <c r="M44" s="397"/>
      <c r="N44" s="397"/>
      <c r="O44" s="397"/>
      <c r="P44" s="397"/>
      <c r="Q44" s="397"/>
      <c r="R44" s="187"/>
      <c r="S44" s="187"/>
      <c r="T44" s="187"/>
      <c r="U44" s="187"/>
      <c r="V44" s="187"/>
      <c r="W44" s="187"/>
      <c r="X44" s="187"/>
      <c r="Y44" s="187"/>
      <c r="Z44" s="187"/>
      <c r="AA44" s="397"/>
      <c r="AB44" s="397"/>
      <c r="AC44" s="397"/>
      <c r="AD44" s="397"/>
      <c r="AE44" s="397"/>
      <c r="AF44" s="397"/>
      <c r="AG44" s="397"/>
      <c r="AH44" s="397"/>
      <c r="AI44" s="397"/>
      <c r="AJ44" s="397"/>
      <c r="AK44" s="397"/>
      <c r="AL44" s="397"/>
      <c r="AM44" s="397"/>
      <c r="AN44" s="397"/>
      <c r="AO44" s="397"/>
      <c r="AP44" s="397"/>
      <c r="AQ44" s="80"/>
      <c r="AR44" s="80"/>
      <c r="AS44" s="80"/>
      <c r="AT44" s="78"/>
      <c r="AU44" s="468"/>
      <c r="AV44" s="889"/>
      <c r="AW44" s="451"/>
      <c r="AX44" s="451"/>
      <c r="AY44" s="451"/>
      <c r="AZ44" s="397"/>
      <c r="BA44" s="397"/>
      <c r="BB44" s="397"/>
      <c r="BC44" s="397"/>
      <c r="BD44" s="397"/>
      <c r="BE44" s="187"/>
      <c r="BF44" s="187"/>
      <c r="BG44" s="187"/>
      <c r="BH44" s="187"/>
      <c r="BI44" s="187"/>
      <c r="BJ44" s="187"/>
      <c r="BK44" s="187"/>
      <c r="BL44" s="187"/>
      <c r="BM44" s="187"/>
      <c r="BN44" s="397"/>
      <c r="BO44" s="397"/>
      <c r="BP44" s="397"/>
      <c r="BQ44" s="397"/>
      <c r="BR44" s="397"/>
      <c r="BS44" s="397"/>
      <c r="BT44" s="397"/>
      <c r="BU44" s="397"/>
      <c r="BV44" s="397"/>
      <c r="BW44" s="397"/>
      <c r="BX44" s="397"/>
      <c r="BY44" s="397"/>
      <c r="BZ44" s="397"/>
      <c r="CA44" s="397"/>
      <c r="CB44" s="397"/>
      <c r="CC44" s="397"/>
      <c r="CD44" s="80"/>
      <c r="CE44" s="80"/>
      <c r="CF44" s="80"/>
    </row>
    <row r="45" spans="7:84" ht="28.5" customHeight="1" x14ac:dyDescent="0.15">
      <c r="G45" s="80"/>
      <c r="H45" s="468"/>
      <c r="I45" s="889"/>
      <c r="J45" s="451"/>
      <c r="K45" s="451"/>
      <c r="L45" s="451"/>
      <c r="M45" s="397"/>
      <c r="N45" s="397"/>
      <c r="O45" s="397"/>
      <c r="P45" s="397"/>
      <c r="Q45" s="397"/>
      <c r="R45" s="187"/>
      <c r="S45" s="187"/>
      <c r="T45" s="187"/>
      <c r="U45" s="187"/>
      <c r="V45" s="187"/>
      <c r="W45" s="187"/>
      <c r="X45" s="187"/>
      <c r="Y45" s="187"/>
      <c r="Z45" s="187"/>
      <c r="AA45" s="397"/>
      <c r="AB45" s="397"/>
      <c r="AC45" s="397"/>
      <c r="AD45" s="397"/>
      <c r="AE45" s="397"/>
      <c r="AF45" s="397"/>
      <c r="AG45" s="397"/>
      <c r="AH45" s="397"/>
      <c r="AI45" s="397"/>
      <c r="AJ45" s="397"/>
      <c r="AK45" s="397"/>
      <c r="AL45" s="397"/>
      <c r="AM45" s="397"/>
      <c r="AN45" s="397"/>
      <c r="AO45" s="397"/>
      <c r="AP45" s="397"/>
      <c r="AQ45" s="80"/>
      <c r="AR45" s="80"/>
      <c r="AS45" s="80"/>
      <c r="AT45" s="78"/>
      <c r="AU45" s="468"/>
      <c r="AV45" s="889"/>
      <c r="AW45" s="451"/>
      <c r="AX45" s="451"/>
      <c r="AY45" s="451"/>
      <c r="AZ45" s="397"/>
      <c r="BA45" s="397"/>
      <c r="BB45" s="397"/>
      <c r="BC45" s="397"/>
      <c r="BD45" s="397"/>
      <c r="BE45" s="187"/>
      <c r="BF45" s="187"/>
      <c r="BG45" s="187"/>
      <c r="BH45" s="187"/>
      <c r="BI45" s="187"/>
      <c r="BJ45" s="187"/>
      <c r="BK45" s="187"/>
      <c r="BL45" s="187"/>
      <c r="BM45" s="187"/>
      <c r="BN45" s="397"/>
      <c r="BO45" s="397"/>
      <c r="BP45" s="397"/>
      <c r="BQ45" s="397"/>
      <c r="BR45" s="397"/>
      <c r="BS45" s="397"/>
      <c r="BT45" s="397"/>
      <c r="BU45" s="397"/>
      <c r="BV45" s="397"/>
      <c r="BW45" s="397"/>
      <c r="BX45" s="397"/>
      <c r="BY45" s="397"/>
      <c r="BZ45" s="397"/>
      <c r="CA45" s="397"/>
      <c r="CB45" s="397"/>
      <c r="CC45" s="397"/>
      <c r="CD45" s="80"/>
      <c r="CE45" s="80"/>
      <c r="CF45" s="80"/>
    </row>
    <row r="46" spans="7:84" ht="28.5" customHeight="1" x14ac:dyDescent="0.15">
      <c r="G46" s="80"/>
      <c r="H46" s="468"/>
      <c r="I46" s="889"/>
      <c r="J46" s="451"/>
      <c r="K46" s="451"/>
      <c r="L46" s="451"/>
      <c r="M46" s="397"/>
      <c r="N46" s="397"/>
      <c r="O46" s="397"/>
      <c r="P46" s="397"/>
      <c r="Q46" s="397"/>
      <c r="R46" s="187"/>
      <c r="S46" s="187"/>
      <c r="T46" s="187"/>
      <c r="U46" s="187"/>
      <c r="V46" s="187"/>
      <c r="W46" s="187"/>
      <c r="X46" s="187"/>
      <c r="Y46" s="187"/>
      <c r="Z46" s="187"/>
      <c r="AA46" s="397"/>
      <c r="AB46" s="397"/>
      <c r="AC46" s="397"/>
      <c r="AD46" s="397"/>
      <c r="AE46" s="397"/>
      <c r="AF46" s="397"/>
      <c r="AG46" s="397"/>
      <c r="AH46" s="397"/>
      <c r="AI46" s="397"/>
      <c r="AJ46" s="397"/>
      <c r="AK46" s="397"/>
      <c r="AL46" s="397"/>
      <c r="AM46" s="397"/>
      <c r="AN46" s="397"/>
      <c r="AO46" s="397"/>
      <c r="AP46" s="397"/>
      <c r="AQ46" s="80"/>
      <c r="AR46" s="80"/>
      <c r="AS46" s="80"/>
      <c r="AT46" s="78"/>
      <c r="AU46" s="468"/>
      <c r="AV46" s="889"/>
      <c r="AW46" s="451"/>
      <c r="AX46" s="451"/>
      <c r="AY46" s="451"/>
      <c r="AZ46" s="397"/>
      <c r="BA46" s="397"/>
      <c r="BB46" s="397"/>
      <c r="BC46" s="397"/>
      <c r="BD46" s="397"/>
      <c r="BE46" s="187"/>
      <c r="BF46" s="187"/>
      <c r="BG46" s="187"/>
      <c r="BH46" s="187"/>
      <c r="BI46" s="187"/>
      <c r="BJ46" s="187"/>
      <c r="BK46" s="187"/>
      <c r="BL46" s="187"/>
      <c r="BM46" s="187"/>
      <c r="BN46" s="397"/>
      <c r="BO46" s="397"/>
      <c r="BP46" s="397"/>
      <c r="BQ46" s="397"/>
      <c r="BR46" s="397"/>
      <c r="BS46" s="397"/>
      <c r="BT46" s="397"/>
      <c r="BU46" s="397"/>
      <c r="BV46" s="397"/>
      <c r="BW46" s="397"/>
      <c r="BX46" s="397"/>
      <c r="BY46" s="397"/>
      <c r="BZ46" s="397"/>
      <c r="CA46" s="397"/>
      <c r="CB46" s="397"/>
      <c r="CC46" s="397"/>
      <c r="CD46" s="80"/>
      <c r="CE46" s="80"/>
      <c r="CF46" s="80"/>
    </row>
    <row r="47" spans="7:84" ht="28.5" customHeight="1" x14ac:dyDescent="0.15">
      <c r="G47" s="80"/>
      <c r="H47" s="468"/>
      <c r="I47" s="889"/>
      <c r="J47" s="451"/>
      <c r="K47" s="451"/>
      <c r="L47" s="451"/>
      <c r="M47" s="397"/>
      <c r="N47" s="397"/>
      <c r="O47" s="397"/>
      <c r="P47" s="397"/>
      <c r="Q47" s="397"/>
      <c r="R47" s="187"/>
      <c r="S47" s="187"/>
      <c r="T47" s="187"/>
      <c r="U47" s="187"/>
      <c r="V47" s="187"/>
      <c r="W47" s="187"/>
      <c r="X47" s="187"/>
      <c r="Y47" s="187"/>
      <c r="Z47" s="187"/>
      <c r="AA47" s="397"/>
      <c r="AB47" s="397"/>
      <c r="AC47" s="397"/>
      <c r="AD47" s="397"/>
      <c r="AE47" s="397"/>
      <c r="AF47" s="397"/>
      <c r="AG47" s="397"/>
      <c r="AH47" s="397"/>
      <c r="AI47" s="397"/>
      <c r="AJ47" s="397"/>
      <c r="AK47" s="397"/>
      <c r="AL47" s="397"/>
      <c r="AM47" s="397"/>
      <c r="AN47" s="397"/>
      <c r="AO47" s="397"/>
      <c r="AP47" s="397"/>
      <c r="AQ47" s="80"/>
      <c r="AR47" s="80"/>
      <c r="AS47" s="80"/>
      <c r="AT47" s="78"/>
      <c r="AU47" s="468"/>
      <c r="AV47" s="889"/>
      <c r="AW47" s="451"/>
      <c r="AX47" s="451"/>
      <c r="AY47" s="451"/>
      <c r="AZ47" s="397"/>
      <c r="BA47" s="397"/>
      <c r="BB47" s="397"/>
      <c r="BC47" s="397"/>
      <c r="BD47" s="397"/>
      <c r="BE47" s="187"/>
      <c r="BF47" s="187"/>
      <c r="BG47" s="187"/>
      <c r="BH47" s="187"/>
      <c r="BI47" s="187"/>
      <c r="BJ47" s="187"/>
      <c r="BK47" s="187"/>
      <c r="BL47" s="187"/>
      <c r="BM47" s="187"/>
      <c r="BN47" s="397"/>
      <c r="BO47" s="397"/>
      <c r="BP47" s="397"/>
      <c r="BQ47" s="397"/>
      <c r="BR47" s="397"/>
      <c r="BS47" s="397"/>
      <c r="BT47" s="397"/>
      <c r="BU47" s="397"/>
      <c r="BV47" s="397"/>
      <c r="BW47" s="397"/>
      <c r="BX47" s="397"/>
      <c r="BY47" s="397"/>
      <c r="BZ47" s="397"/>
      <c r="CA47" s="397"/>
      <c r="CB47" s="397"/>
      <c r="CC47" s="397"/>
      <c r="CD47" s="80"/>
      <c r="CE47" s="80"/>
      <c r="CF47" s="80"/>
    </row>
    <row r="48" spans="7:84" ht="28.5" customHeight="1" x14ac:dyDescent="0.15">
      <c r="G48" s="80"/>
      <c r="H48" s="468"/>
      <c r="I48" s="470"/>
      <c r="J48" s="451"/>
      <c r="K48" s="451"/>
      <c r="L48" s="451"/>
      <c r="M48" s="397"/>
      <c r="N48" s="397"/>
      <c r="O48" s="397"/>
      <c r="P48" s="397"/>
      <c r="Q48" s="397"/>
      <c r="R48" s="187"/>
      <c r="S48" s="187"/>
      <c r="T48" s="187"/>
      <c r="U48" s="187"/>
      <c r="V48" s="187"/>
      <c r="W48" s="187"/>
      <c r="X48" s="187"/>
      <c r="Y48" s="187"/>
      <c r="Z48" s="187"/>
      <c r="AA48" s="397"/>
      <c r="AB48" s="397"/>
      <c r="AC48" s="397"/>
      <c r="AD48" s="397"/>
      <c r="AE48" s="397"/>
      <c r="AF48" s="397"/>
      <c r="AG48" s="397"/>
      <c r="AH48" s="397"/>
      <c r="AI48" s="397"/>
      <c r="AJ48" s="397"/>
      <c r="AK48" s="397"/>
      <c r="AL48" s="397"/>
      <c r="AM48" s="397"/>
      <c r="AN48" s="397"/>
      <c r="AO48" s="397"/>
      <c r="AP48" s="397"/>
      <c r="AQ48" s="80"/>
      <c r="AR48" s="80"/>
      <c r="AS48" s="80"/>
      <c r="AT48" s="78"/>
      <c r="AU48" s="468"/>
      <c r="AV48" s="470"/>
      <c r="AW48" s="451"/>
      <c r="AX48" s="451"/>
      <c r="AY48" s="451"/>
      <c r="AZ48" s="397"/>
      <c r="BA48" s="397"/>
      <c r="BB48" s="397"/>
      <c r="BC48" s="397"/>
      <c r="BD48" s="397"/>
      <c r="BE48" s="187"/>
      <c r="BF48" s="187"/>
      <c r="BG48" s="187"/>
      <c r="BH48" s="187"/>
      <c r="BI48" s="187"/>
      <c r="BJ48" s="187"/>
      <c r="BK48" s="187"/>
      <c r="BL48" s="187"/>
      <c r="BM48" s="187"/>
      <c r="BN48" s="397"/>
      <c r="BO48" s="397"/>
      <c r="BP48" s="397"/>
      <c r="BQ48" s="397"/>
      <c r="BR48" s="397"/>
      <c r="BS48" s="397"/>
      <c r="BT48" s="397"/>
      <c r="BU48" s="397"/>
      <c r="BV48" s="397"/>
      <c r="BW48" s="397"/>
      <c r="BX48" s="397"/>
      <c r="BY48" s="397"/>
      <c r="BZ48" s="397"/>
      <c r="CA48" s="397"/>
      <c r="CB48" s="397"/>
      <c r="CC48" s="397"/>
      <c r="CD48" s="80"/>
      <c r="CE48" s="80"/>
      <c r="CF48" s="80"/>
    </row>
    <row r="49" spans="7:84" ht="28.5" customHeight="1" x14ac:dyDescent="0.15">
      <c r="G49" s="80"/>
      <c r="H49" s="468"/>
      <c r="I49" s="889" t="s">
        <v>1</v>
      </c>
      <c r="J49" s="451"/>
      <c r="K49" s="451"/>
      <c r="L49" s="451"/>
      <c r="M49" s="397"/>
      <c r="N49" s="397"/>
      <c r="O49" s="397"/>
      <c r="P49" s="397"/>
      <c r="Q49" s="397"/>
      <c r="R49" s="187"/>
      <c r="S49" s="187"/>
      <c r="T49" s="187"/>
      <c r="U49" s="187"/>
      <c r="V49" s="187"/>
      <c r="W49" s="187"/>
      <c r="X49" s="187"/>
      <c r="Y49" s="187"/>
      <c r="Z49" s="187"/>
      <c r="AA49" s="397"/>
      <c r="AB49" s="397"/>
      <c r="AC49" s="397"/>
      <c r="AD49" s="397"/>
      <c r="AE49" s="397"/>
      <c r="AF49" s="397"/>
      <c r="AG49" s="397"/>
      <c r="AH49" s="397"/>
      <c r="AI49" s="397"/>
      <c r="AJ49" s="397"/>
      <c r="AK49" s="397"/>
      <c r="AL49" s="397"/>
      <c r="AM49" s="397"/>
      <c r="AN49" s="397"/>
      <c r="AO49" s="397"/>
      <c r="AP49" s="397"/>
      <c r="AQ49" s="80"/>
      <c r="AR49" s="80"/>
      <c r="AS49" s="80"/>
      <c r="AT49" s="78"/>
      <c r="AU49" s="468"/>
      <c r="AV49" s="889" t="s">
        <v>1</v>
      </c>
      <c r="AW49" s="451"/>
      <c r="AX49" s="451"/>
      <c r="AY49" s="451"/>
      <c r="AZ49" s="397"/>
      <c r="BA49" s="397"/>
      <c r="BB49" s="397"/>
      <c r="BC49" s="397"/>
      <c r="BD49" s="397"/>
      <c r="BE49" s="187"/>
      <c r="BF49" s="187"/>
      <c r="BG49" s="187"/>
      <c r="BH49" s="187"/>
      <c r="BI49" s="187"/>
      <c r="BJ49" s="187"/>
      <c r="BK49" s="187"/>
      <c r="BL49" s="187"/>
      <c r="BM49" s="187"/>
      <c r="BN49" s="397"/>
      <c r="BO49" s="397"/>
      <c r="BP49" s="397"/>
      <c r="BQ49" s="397"/>
      <c r="BR49" s="397"/>
      <c r="BS49" s="397"/>
      <c r="BT49" s="397"/>
      <c r="BU49" s="397"/>
      <c r="BV49" s="397"/>
      <c r="BW49" s="397"/>
      <c r="BX49" s="397"/>
      <c r="BY49" s="397"/>
      <c r="BZ49" s="397"/>
      <c r="CA49" s="397"/>
      <c r="CB49" s="397"/>
      <c r="CC49" s="397"/>
      <c r="CD49" s="80"/>
      <c r="CE49" s="80"/>
      <c r="CF49" s="80"/>
    </row>
    <row r="50" spans="7:84" ht="28.5" customHeight="1" x14ac:dyDescent="0.15">
      <c r="G50" s="80"/>
      <c r="H50" s="468"/>
      <c r="I50" s="889"/>
      <c r="J50" s="451"/>
      <c r="K50" s="451"/>
      <c r="L50" s="451"/>
      <c r="M50" s="397"/>
      <c r="N50" s="397"/>
      <c r="O50" s="397"/>
      <c r="P50" s="397"/>
      <c r="Q50" s="397"/>
      <c r="R50" s="187"/>
      <c r="S50" s="187"/>
      <c r="T50" s="187"/>
      <c r="U50" s="187"/>
      <c r="V50" s="187"/>
      <c r="W50" s="187"/>
      <c r="X50" s="187"/>
      <c r="Y50" s="187"/>
      <c r="Z50" s="187"/>
      <c r="AA50" s="397"/>
      <c r="AB50" s="397"/>
      <c r="AC50" s="397"/>
      <c r="AD50" s="397"/>
      <c r="AE50" s="397"/>
      <c r="AF50" s="397"/>
      <c r="AG50" s="397"/>
      <c r="AH50" s="397"/>
      <c r="AI50" s="397"/>
      <c r="AJ50" s="397"/>
      <c r="AK50" s="397"/>
      <c r="AL50" s="397"/>
      <c r="AM50" s="397"/>
      <c r="AN50" s="397"/>
      <c r="AO50" s="397"/>
      <c r="AP50" s="397"/>
      <c r="AQ50" s="80"/>
      <c r="AR50" s="80"/>
      <c r="AS50" s="80"/>
      <c r="AT50" s="78"/>
      <c r="AU50" s="468"/>
      <c r="AV50" s="889"/>
      <c r="AW50" s="451"/>
      <c r="AX50" s="451"/>
      <c r="AY50" s="451"/>
      <c r="AZ50" s="397"/>
      <c r="BA50" s="397"/>
      <c r="BB50" s="397"/>
      <c r="BC50" s="397"/>
      <c r="BD50" s="397"/>
      <c r="BE50" s="187"/>
      <c r="BF50" s="187"/>
      <c r="BG50" s="187"/>
      <c r="BH50" s="187"/>
      <c r="BI50" s="187"/>
      <c r="BJ50" s="187"/>
      <c r="BK50" s="187"/>
      <c r="BL50" s="187"/>
      <c r="BM50" s="187"/>
      <c r="BN50" s="397"/>
      <c r="BO50" s="397"/>
      <c r="BP50" s="397"/>
      <c r="BQ50" s="397"/>
      <c r="BR50" s="397"/>
      <c r="BS50" s="397"/>
      <c r="BT50" s="397"/>
      <c r="BU50" s="397"/>
      <c r="BV50" s="397"/>
      <c r="BW50" s="397"/>
      <c r="BX50" s="397"/>
      <c r="BY50" s="397"/>
      <c r="BZ50" s="397"/>
      <c r="CA50" s="397"/>
      <c r="CB50" s="397"/>
      <c r="CC50" s="397"/>
      <c r="CD50" s="80"/>
      <c r="CE50" s="80"/>
      <c r="CF50" s="80"/>
    </row>
    <row r="51" spans="7:84" ht="28.5" customHeight="1" x14ac:dyDescent="0.15">
      <c r="G51" s="80"/>
      <c r="H51" s="468"/>
      <c r="I51" s="889"/>
      <c r="J51" s="451"/>
      <c r="K51" s="451"/>
      <c r="L51" s="451"/>
      <c r="M51" s="397"/>
      <c r="N51" s="397"/>
      <c r="O51" s="397"/>
      <c r="P51" s="397"/>
      <c r="Q51" s="397"/>
      <c r="R51" s="187"/>
      <c r="S51" s="187"/>
      <c r="T51" s="187"/>
      <c r="U51" s="187"/>
      <c r="V51" s="187"/>
      <c r="W51" s="187"/>
      <c r="X51" s="187"/>
      <c r="Y51" s="187"/>
      <c r="Z51" s="187"/>
      <c r="AA51" s="397"/>
      <c r="AB51" s="397"/>
      <c r="AC51" s="397"/>
      <c r="AD51" s="397"/>
      <c r="AE51" s="397"/>
      <c r="AF51" s="397"/>
      <c r="AG51" s="397"/>
      <c r="AH51" s="397"/>
      <c r="AI51" s="397"/>
      <c r="AJ51" s="397"/>
      <c r="AK51" s="397"/>
      <c r="AL51" s="397"/>
      <c r="AM51" s="397"/>
      <c r="AN51" s="397"/>
      <c r="AO51" s="397"/>
      <c r="AP51" s="397"/>
      <c r="AQ51" s="80"/>
      <c r="AR51" s="80"/>
      <c r="AS51" s="80"/>
      <c r="AT51" s="78"/>
      <c r="AU51" s="468"/>
      <c r="AV51" s="889"/>
      <c r="AW51" s="451"/>
      <c r="AX51" s="451"/>
      <c r="AY51" s="451"/>
      <c r="AZ51" s="397"/>
      <c r="BA51" s="397"/>
      <c r="BB51" s="397"/>
      <c r="BC51" s="397"/>
      <c r="BD51" s="397"/>
      <c r="BE51" s="187"/>
      <c r="BF51" s="187"/>
      <c r="BG51" s="187"/>
      <c r="BH51" s="187"/>
      <c r="BI51" s="187"/>
      <c r="BJ51" s="187"/>
      <c r="BK51" s="187"/>
      <c r="BL51" s="187"/>
      <c r="BM51" s="187"/>
      <c r="BN51" s="397"/>
      <c r="BO51" s="397"/>
      <c r="BP51" s="397"/>
      <c r="BQ51" s="397"/>
      <c r="BR51" s="397"/>
      <c r="BS51" s="397"/>
      <c r="BT51" s="397"/>
      <c r="BU51" s="397"/>
      <c r="BV51" s="397"/>
      <c r="BW51" s="397"/>
      <c r="BX51" s="397"/>
      <c r="BY51" s="397"/>
      <c r="BZ51" s="397"/>
      <c r="CA51" s="397"/>
      <c r="CB51" s="397"/>
      <c r="CC51" s="397"/>
      <c r="CD51" s="80"/>
      <c r="CE51" s="80"/>
      <c r="CF51" s="80"/>
    </row>
    <row r="52" spans="7:84" ht="28.5" customHeight="1" x14ac:dyDescent="0.15">
      <c r="G52" s="80"/>
      <c r="H52" s="468"/>
      <c r="I52" s="889"/>
      <c r="J52" s="451"/>
      <c r="K52" s="451"/>
      <c r="L52" s="451"/>
      <c r="M52" s="397"/>
      <c r="N52" s="397"/>
      <c r="O52" s="397"/>
      <c r="P52" s="397"/>
      <c r="Q52" s="397"/>
      <c r="R52" s="187"/>
      <c r="S52" s="187"/>
      <c r="T52" s="187"/>
      <c r="U52" s="187"/>
      <c r="V52" s="187"/>
      <c r="W52" s="187"/>
      <c r="X52" s="187"/>
      <c r="Y52" s="187"/>
      <c r="Z52" s="187"/>
      <c r="AA52" s="397"/>
      <c r="AB52" s="397"/>
      <c r="AC52" s="397"/>
      <c r="AD52" s="397"/>
      <c r="AE52" s="397"/>
      <c r="AF52" s="397"/>
      <c r="AG52" s="397"/>
      <c r="AH52" s="397"/>
      <c r="AI52" s="397"/>
      <c r="AJ52" s="397"/>
      <c r="AK52" s="397"/>
      <c r="AL52" s="397"/>
      <c r="AM52" s="397"/>
      <c r="AN52" s="397"/>
      <c r="AO52" s="397"/>
      <c r="AP52" s="397"/>
      <c r="AQ52" s="80"/>
      <c r="AR52" s="80"/>
      <c r="AS52" s="80"/>
      <c r="AT52" s="78"/>
      <c r="AU52" s="468"/>
      <c r="AV52" s="889"/>
      <c r="AW52" s="451"/>
      <c r="AX52" s="451"/>
      <c r="AY52" s="451"/>
      <c r="AZ52" s="397"/>
      <c r="BA52" s="397"/>
      <c r="BB52" s="397"/>
      <c r="BC52" s="397"/>
      <c r="BD52" s="397"/>
      <c r="BE52" s="187"/>
      <c r="BF52" s="187"/>
      <c r="BG52" s="187"/>
      <c r="BH52" s="187"/>
      <c r="BI52" s="187"/>
      <c r="BJ52" s="187"/>
      <c r="BK52" s="187"/>
      <c r="BL52" s="187"/>
      <c r="BM52" s="187"/>
      <c r="BN52" s="397"/>
      <c r="BO52" s="397"/>
      <c r="BP52" s="397"/>
      <c r="BQ52" s="397"/>
      <c r="BR52" s="397"/>
      <c r="BS52" s="397"/>
      <c r="BT52" s="397"/>
      <c r="BU52" s="397"/>
      <c r="BV52" s="397"/>
      <c r="BW52" s="397"/>
      <c r="BX52" s="397"/>
      <c r="BY52" s="397"/>
      <c r="BZ52" s="397"/>
      <c r="CA52" s="397"/>
      <c r="CB52" s="397"/>
      <c r="CC52" s="397"/>
      <c r="CD52" s="80"/>
      <c r="CE52" s="80"/>
      <c r="CF52" s="80"/>
    </row>
    <row r="53" spans="7:84" ht="28.5" customHeight="1" x14ac:dyDescent="0.15">
      <c r="G53" s="80"/>
      <c r="H53" s="468"/>
      <c r="I53" s="889"/>
      <c r="J53" s="451"/>
      <c r="K53" s="451"/>
      <c r="L53" s="451"/>
      <c r="M53" s="397"/>
      <c r="N53" s="397"/>
      <c r="O53" s="397"/>
      <c r="P53" s="397"/>
      <c r="Q53" s="397"/>
      <c r="R53" s="187"/>
      <c r="S53" s="187"/>
      <c r="T53" s="187"/>
      <c r="U53" s="187"/>
      <c r="V53" s="187"/>
      <c r="W53" s="187"/>
      <c r="X53" s="187"/>
      <c r="Y53" s="187"/>
      <c r="Z53" s="187"/>
      <c r="AA53" s="397"/>
      <c r="AB53" s="397"/>
      <c r="AC53" s="397"/>
      <c r="AD53" s="397"/>
      <c r="AE53" s="397"/>
      <c r="AF53" s="397"/>
      <c r="AG53" s="397"/>
      <c r="AH53" s="397"/>
      <c r="AI53" s="397"/>
      <c r="AJ53" s="397"/>
      <c r="AK53" s="397"/>
      <c r="AL53" s="397"/>
      <c r="AM53" s="397"/>
      <c r="AN53" s="397"/>
      <c r="AO53" s="397"/>
      <c r="AP53" s="397"/>
      <c r="AQ53" s="80"/>
      <c r="AR53" s="80"/>
      <c r="AS53" s="80"/>
      <c r="AT53" s="78"/>
      <c r="AU53" s="468"/>
      <c r="AV53" s="889"/>
      <c r="AW53" s="451"/>
      <c r="AX53" s="451"/>
      <c r="AY53" s="451"/>
      <c r="AZ53" s="397"/>
      <c r="BA53" s="397"/>
      <c r="BB53" s="397"/>
      <c r="BC53" s="397"/>
      <c r="BD53" s="397"/>
      <c r="BE53" s="187"/>
      <c r="BF53" s="187"/>
      <c r="BG53" s="187"/>
      <c r="BH53" s="187"/>
      <c r="BI53" s="187"/>
      <c r="BJ53" s="187"/>
      <c r="BK53" s="187"/>
      <c r="BL53" s="187"/>
      <c r="BM53" s="187"/>
      <c r="BN53" s="397"/>
      <c r="BO53" s="397"/>
      <c r="BP53" s="397"/>
      <c r="BQ53" s="397"/>
      <c r="BR53" s="397"/>
      <c r="BS53" s="397"/>
      <c r="BT53" s="397"/>
      <c r="BU53" s="397"/>
      <c r="BV53" s="397"/>
      <c r="BW53" s="397"/>
      <c r="BX53" s="397"/>
      <c r="BY53" s="397"/>
      <c r="BZ53" s="397"/>
      <c r="CA53" s="397"/>
      <c r="CB53" s="397"/>
      <c r="CC53" s="397"/>
      <c r="CD53" s="80"/>
      <c r="CE53" s="80"/>
      <c r="CF53" s="80"/>
    </row>
    <row r="54" spans="7:84" ht="28.5" customHeight="1" x14ac:dyDescent="0.15">
      <c r="G54" s="80"/>
      <c r="H54" s="468"/>
      <c r="I54" s="889"/>
      <c r="J54" s="451"/>
      <c r="K54" s="451"/>
      <c r="L54" s="451"/>
      <c r="M54" s="397"/>
      <c r="N54" s="397"/>
      <c r="O54" s="397"/>
      <c r="P54" s="397"/>
      <c r="Q54" s="397"/>
      <c r="R54" s="187"/>
      <c r="S54" s="187"/>
      <c r="T54" s="187"/>
      <c r="U54" s="187"/>
      <c r="V54" s="187"/>
      <c r="W54" s="187"/>
      <c r="X54" s="187"/>
      <c r="Y54" s="187"/>
      <c r="Z54" s="187"/>
      <c r="AA54" s="397"/>
      <c r="AB54" s="397"/>
      <c r="AC54" s="397"/>
      <c r="AD54" s="397"/>
      <c r="AE54" s="397"/>
      <c r="AF54" s="397"/>
      <c r="AG54" s="397"/>
      <c r="AH54" s="397"/>
      <c r="AI54" s="397"/>
      <c r="AJ54" s="397"/>
      <c r="AK54" s="397"/>
      <c r="AL54" s="397"/>
      <c r="AM54" s="397"/>
      <c r="AN54" s="397"/>
      <c r="AO54" s="397"/>
      <c r="AP54" s="397"/>
      <c r="AQ54" s="80"/>
      <c r="AR54" s="80"/>
      <c r="AS54" s="80"/>
      <c r="AT54" s="78"/>
      <c r="AU54" s="468"/>
      <c r="AV54" s="889"/>
      <c r="AW54" s="451"/>
      <c r="AX54" s="451"/>
      <c r="AY54" s="451"/>
      <c r="AZ54" s="397"/>
      <c r="BA54" s="397"/>
      <c r="BB54" s="397"/>
      <c r="BC54" s="397"/>
      <c r="BD54" s="397"/>
      <c r="BE54" s="187"/>
      <c r="BF54" s="187"/>
      <c r="BG54" s="187"/>
      <c r="BH54" s="187"/>
      <c r="BI54" s="187"/>
      <c r="BJ54" s="187"/>
      <c r="BK54" s="187"/>
      <c r="BL54" s="187"/>
      <c r="BM54" s="187"/>
      <c r="BN54" s="397"/>
      <c r="BO54" s="397"/>
      <c r="BP54" s="397"/>
      <c r="BQ54" s="397"/>
      <c r="BR54" s="397"/>
      <c r="BS54" s="397"/>
      <c r="BT54" s="397"/>
      <c r="BU54" s="397"/>
      <c r="BV54" s="397"/>
      <c r="BW54" s="397"/>
      <c r="BX54" s="397"/>
      <c r="BY54" s="397"/>
      <c r="BZ54" s="397"/>
      <c r="CA54" s="397"/>
      <c r="CB54" s="397"/>
      <c r="CC54" s="397"/>
      <c r="CD54" s="80"/>
      <c r="CE54" s="80"/>
      <c r="CF54" s="80"/>
    </row>
    <row r="55" spans="7:84" ht="28.5" customHeight="1" x14ac:dyDescent="0.15">
      <c r="G55" s="80"/>
      <c r="H55" s="468"/>
      <c r="I55" s="889"/>
      <c r="J55" s="451"/>
      <c r="K55" s="451"/>
      <c r="L55" s="451"/>
      <c r="M55" s="397"/>
      <c r="N55" s="397"/>
      <c r="O55" s="397"/>
      <c r="P55" s="397"/>
      <c r="Q55" s="397"/>
      <c r="R55" s="187"/>
      <c r="S55" s="187"/>
      <c r="T55" s="187"/>
      <c r="U55" s="187"/>
      <c r="V55" s="187"/>
      <c r="W55" s="187"/>
      <c r="X55" s="187"/>
      <c r="Y55" s="187"/>
      <c r="Z55" s="187"/>
      <c r="AA55" s="397"/>
      <c r="AB55" s="397"/>
      <c r="AC55" s="397"/>
      <c r="AD55" s="397"/>
      <c r="AE55" s="397"/>
      <c r="AF55" s="397"/>
      <c r="AG55" s="397"/>
      <c r="AH55" s="397"/>
      <c r="AI55" s="397"/>
      <c r="AJ55" s="397"/>
      <c r="AK55" s="397"/>
      <c r="AL55" s="397"/>
      <c r="AM55" s="397"/>
      <c r="AN55" s="397"/>
      <c r="AO55" s="397"/>
      <c r="AP55" s="397"/>
      <c r="AQ55" s="80"/>
      <c r="AR55" s="80"/>
      <c r="AS55" s="80"/>
      <c r="AT55" s="78"/>
      <c r="AU55" s="468"/>
      <c r="AV55" s="889"/>
      <c r="AW55" s="451"/>
      <c r="AX55" s="451"/>
      <c r="AY55" s="451"/>
      <c r="AZ55" s="397"/>
      <c r="BA55" s="397"/>
      <c r="BB55" s="397"/>
      <c r="BC55" s="397"/>
      <c r="BD55" s="397"/>
      <c r="BE55" s="187"/>
      <c r="BF55" s="187"/>
      <c r="BG55" s="187"/>
      <c r="BH55" s="187"/>
      <c r="BI55" s="187"/>
      <c r="BJ55" s="187"/>
      <c r="BK55" s="187"/>
      <c r="BL55" s="187"/>
      <c r="BM55" s="187"/>
      <c r="BN55" s="397"/>
      <c r="BO55" s="397"/>
      <c r="BP55" s="397"/>
      <c r="BQ55" s="397"/>
      <c r="BR55" s="397"/>
      <c r="BS55" s="397"/>
      <c r="BT55" s="397"/>
      <c r="BU55" s="397"/>
      <c r="BV55" s="397"/>
      <c r="BW55" s="397"/>
      <c r="BX55" s="397"/>
      <c r="BY55" s="397"/>
      <c r="BZ55" s="397"/>
      <c r="CA55" s="397"/>
      <c r="CB55" s="397"/>
      <c r="CC55" s="397"/>
      <c r="CD55" s="80"/>
      <c r="CE55" s="80"/>
      <c r="CF55" s="80"/>
    </row>
    <row r="56" spans="7:84" ht="28.5" customHeight="1" x14ac:dyDescent="0.15">
      <c r="G56" s="80"/>
      <c r="H56" s="468"/>
      <c r="I56" s="889"/>
      <c r="J56" s="451"/>
      <c r="K56" s="451"/>
      <c r="L56" s="451"/>
      <c r="M56" s="397"/>
      <c r="N56" s="397"/>
      <c r="O56" s="397"/>
      <c r="P56" s="397"/>
      <c r="Q56" s="397"/>
      <c r="R56" s="187"/>
      <c r="S56" s="187"/>
      <c r="T56" s="187"/>
      <c r="U56" s="187"/>
      <c r="V56" s="187"/>
      <c r="W56" s="187"/>
      <c r="X56" s="187"/>
      <c r="Y56" s="187"/>
      <c r="Z56" s="187"/>
      <c r="AA56" s="397"/>
      <c r="AB56" s="397"/>
      <c r="AC56" s="397"/>
      <c r="AD56" s="397"/>
      <c r="AE56" s="397"/>
      <c r="AF56" s="397"/>
      <c r="AG56" s="397"/>
      <c r="AH56" s="397"/>
      <c r="AI56" s="397"/>
      <c r="AJ56" s="397"/>
      <c r="AK56" s="397"/>
      <c r="AL56" s="397"/>
      <c r="AM56" s="397"/>
      <c r="AN56" s="397"/>
      <c r="AO56" s="397"/>
      <c r="AP56" s="397"/>
      <c r="AQ56" s="80"/>
      <c r="AR56" s="80"/>
      <c r="AS56" s="80"/>
      <c r="AT56" s="78"/>
      <c r="AU56" s="468"/>
      <c r="AV56" s="889"/>
      <c r="AW56" s="451"/>
      <c r="AX56" s="451"/>
      <c r="AY56" s="451"/>
      <c r="AZ56" s="397"/>
      <c r="BA56" s="397"/>
      <c r="BB56" s="397"/>
      <c r="BC56" s="397"/>
      <c r="BD56" s="397"/>
      <c r="BE56" s="187"/>
      <c r="BF56" s="187"/>
      <c r="BG56" s="187"/>
      <c r="BH56" s="187"/>
      <c r="BI56" s="187"/>
      <c r="BJ56" s="187"/>
      <c r="BK56" s="187"/>
      <c r="BL56" s="187"/>
      <c r="BM56" s="187"/>
      <c r="BN56" s="397"/>
      <c r="BO56" s="397"/>
      <c r="BP56" s="397"/>
      <c r="BQ56" s="397"/>
      <c r="BR56" s="397"/>
      <c r="BS56" s="397"/>
      <c r="BT56" s="397"/>
      <c r="BU56" s="397"/>
      <c r="BV56" s="397"/>
      <c r="BW56" s="397"/>
      <c r="BX56" s="397"/>
      <c r="BY56" s="397"/>
      <c r="BZ56" s="397"/>
      <c r="CA56" s="397"/>
      <c r="CB56" s="397"/>
      <c r="CC56" s="397"/>
      <c r="CD56" s="80"/>
      <c r="CE56" s="80"/>
      <c r="CF56" s="80"/>
    </row>
    <row r="57" spans="7:84" ht="28.5" customHeight="1" x14ac:dyDescent="0.15">
      <c r="G57" s="80"/>
      <c r="H57" s="468"/>
      <c r="I57" s="889"/>
      <c r="J57" s="451"/>
      <c r="K57" s="451"/>
      <c r="L57" s="451"/>
      <c r="M57" s="397"/>
      <c r="N57" s="397"/>
      <c r="O57" s="397"/>
      <c r="P57" s="397"/>
      <c r="Q57" s="397"/>
      <c r="R57" s="187"/>
      <c r="S57" s="187"/>
      <c r="T57" s="187"/>
      <c r="U57" s="187"/>
      <c r="V57" s="187"/>
      <c r="W57" s="187"/>
      <c r="X57" s="187"/>
      <c r="Y57" s="187"/>
      <c r="Z57" s="187"/>
      <c r="AA57" s="397"/>
      <c r="AB57" s="397"/>
      <c r="AC57" s="397"/>
      <c r="AD57" s="397"/>
      <c r="AE57" s="397"/>
      <c r="AF57" s="397"/>
      <c r="AG57" s="397"/>
      <c r="AH57" s="397"/>
      <c r="AI57" s="397"/>
      <c r="AJ57" s="397"/>
      <c r="AK57" s="397"/>
      <c r="AL57" s="397"/>
      <c r="AM57" s="397"/>
      <c r="AN57" s="397"/>
      <c r="AO57" s="397"/>
      <c r="AP57" s="397"/>
      <c r="AQ57" s="80"/>
      <c r="AR57" s="80"/>
      <c r="AS57" s="80"/>
      <c r="AT57" s="78"/>
      <c r="AU57" s="468"/>
      <c r="AV57" s="889"/>
      <c r="AW57" s="451"/>
      <c r="AX57" s="451"/>
      <c r="AY57" s="451"/>
      <c r="AZ57" s="397"/>
      <c r="BA57" s="397"/>
      <c r="BB57" s="397"/>
      <c r="BC57" s="397"/>
      <c r="BD57" s="397"/>
      <c r="BE57" s="187"/>
      <c r="BF57" s="187"/>
      <c r="BG57" s="187"/>
      <c r="BH57" s="187"/>
      <c r="BI57" s="187"/>
      <c r="BJ57" s="187"/>
      <c r="BK57" s="187"/>
      <c r="BL57" s="187"/>
      <c r="BM57" s="187"/>
      <c r="BN57" s="397"/>
      <c r="BO57" s="397"/>
      <c r="BP57" s="397"/>
      <c r="BQ57" s="397"/>
      <c r="BR57" s="397"/>
      <c r="BS57" s="397"/>
      <c r="BT57" s="397"/>
      <c r="BU57" s="397"/>
      <c r="BV57" s="397"/>
      <c r="BW57" s="397"/>
      <c r="BX57" s="397"/>
      <c r="BY57" s="397"/>
      <c r="BZ57" s="397"/>
      <c r="CA57" s="397"/>
      <c r="CB57" s="397"/>
      <c r="CC57" s="397"/>
      <c r="CD57" s="80"/>
      <c r="CE57" s="80"/>
      <c r="CF57" s="80"/>
    </row>
    <row r="58" spans="7:84" ht="28.5" customHeight="1" x14ac:dyDescent="0.15">
      <c r="G58" s="80"/>
      <c r="H58" s="468"/>
      <c r="I58" s="889"/>
      <c r="J58" s="451"/>
      <c r="K58" s="451"/>
      <c r="L58" s="451"/>
      <c r="M58" s="397"/>
      <c r="N58" s="397"/>
      <c r="O58" s="397"/>
      <c r="P58" s="397"/>
      <c r="Q58" s="397"/>
      <c r="R58" s="187"/>
      <c r="S58" s="187"/>
      <c r="T58" s="187"/>
      <c r="U58" s="187"/>
      <c r="V58" s="187"/>
      <c r="W58" s="187"/>
      <c r="X58" s="187"/>
      <c r="Y58" s="187"/>
      <c r="Z58" s="187"/>
      <c r="AA58" s="397"/>
      <c r="AB58" s="397"/>
      <c r="AC58" s="397"/>
      <c r="AD58" s="397"/>
      <c r="AE58" s="397"/>
      <c r="AF58" s="397"/>
      <c r="AG58" s="397"/>
      <c r="AH58" s="397"/>
      <c r="AI58" s="397"/>
      <c r="AJ58" s="397"/>
      <c r="AK58" s="397"/>
      <c r="AL58" s="397"/>
      <c r="AM58" s="397"/>
      <c r="AN58" s="397"/>
      <c r="AO58" s="397"/>
      <c r="AP58" s="397"/>
      <c r="AQ58" s="80"/>
      <c r="AR58" s="80"/>
      <c r="AS58" s="80"/>
      <c r="AT58" s="78"/>
      <c r="AU58" s="468"/>
      <c r="AV58" s="889"/>
      <c r="AW58" s="451"/>
      <c r="AX58" s="451"/>
      <c r="AY58" s="451"/>
      <c r="AZ58" s="397"/>
      <c r="BA58" s="397"/>
      <c r="BB58" s="397"/>
      <c r="BC58" s="397"/>
      <c r="BD58" s="397"/>
      <c r="BE58" s="187"/>
      <c r="BF58" s="187"/>
      <c r="BG58" s="187"/>
      <c r="BH58" s="187"/>
      <c r="BI58" s="187"/>
      <c r="BJ58" s="187"/>
      <c r="BK58" s="187"/>
      <c r="BL58" s="187"/>
      <c r="BM58" s="187"/>
      <c r="BN58" s="397"/>
      <c r="BO58" s="397"/>
      <c r="BP58" s="397"/>
      <c r="BQ58" s="397"/>
      <c r="BR58" s="397"/>
      <c r="BS58" s="397"/>
      <c r="BT58" s="397"/>
      <c r="BU58" s="397"/>
      <c r="BV58" s="397"/>
      <c r="BW58" s="397"/>
      <c r="BX58" s="397"/>
      <c r="BY58" s="397"/>
      <c r="BZ58" s="397"/>
      <c r="CA58" s="397"/>
      <c r="CB58" s="397"/>
      <c r="CC58" s="397"/>
      <c r="CD58" s="80"/>
      <c r="CE58" s="80"/>
      <c r="CF58" s="80"/>
    </row>
    <row r="59" spans="7:84" ht="28.5" customHeight="1" x14ac:dyDescent="0.15">
      <c r="G59" s="80"/>
      <c r="H59" s="468"/>
      <c r="I59" s="889"/>
      <c r="J59" s="451"/>
      <c r="K59" s="451"/>
      <c r="L59" s="451"/>
      <c r="M59" s="397"/>
      <c r="N59" s="397"/>
      <c r="O59" s="397"/>
      <c r="P59" s="397"/>
      <c r="Q59" s="397"/>
      <c r="R59" s="187"/>
      <c r="S59" s="187"/>
      <c r="T59" s="187"/>
      <c r="U59" s="187"/>
      <c r="V59" s="187"/>
      <c r="W59" s="187"/>
      <c r="X59" s="187"/>
      <c r="Y59" s="187"/>
      <c r="Z59" s="187"/>
      <c r="AA59" s="397"/>
      <c r="AB59" s="397"/>
      <c r="AC59" s="397"/>
      <c r="AD59" s="397"/>
      <c r="AE59" s="397"/>
      <c r="AF59" s="397"/>
      <c r="AG59" s="397"/>
      <c r="AH59" s="397"/>
      <c r="AI59" s="397"/>
      <c r="AJ59" s="397"/>
      <c r="AK59" s="397"/>
      <c r="AL59" s="397"/>
      <c r="AM59" s="397"/>
      <c r="AN59" s="397"/>
      <c r="AO59" s="397"/>
      <c r="AP59" s="397"/>
      <c r="AQ59" s="80"/>
      <c r="AR59" s="80"/>
      <c r="AS59" s="80"/>
      <c r="AT59" s="78"/>
      <c r="AU59" s="468"/>
      <c r="AV59" s="889"/>
      <c r="AW59" s="451"/>
      <c r="AX59" s="451"/>
      <c r="AY59" s="451"/>
      <c r="AZ59" s="397"/>
      <c r="BA59" s="397"/>
      <c r="BB59" s="397"/>
      <c r="BC59" s="397"/>
      <c r="BD59" s="397"/>
      <c r="BE59" s="187"/>
      <c r="BF59" s="187"/>
      <c r="BG59" s="187"/>
      <c r="BH59" s="187"/>
      <c r="BI59" s="187"/>
      <c r="BJ59" s="187"/>
      <c r="BK59" s="187"/>
      <c r="BL59" s="187"/>
      <c r="BM59" s="187"/>
      <c r="BN59" s="397"/>
      <c r="BO59" s="397"/>
      <c r="BP59" s="397"/>
      <c r="BQ59" s="397"/>
      <c r="BR59" s="397"/>
      <c r="BS59" s="397"/>
      <c r="BT59" s="397"/>
      <c r="BU59" s="397"/>
      <c r="BV59" s="397"/>
      <c r="BW59" s="397"/>
      <c r="BX59" s="397"/>
      <c r="BY59" s="397"/>
      <c r="BZ59" s="397"/>
      <c r="CA59" s="397"/>
      <c r="CB59" s="397"/>
      <c r="CC59" s="397"/>
      <c r="CD59" s="80"/>
      <c r="CE59" s="80"/>
      <c r="CF59" s="80"/>
    </row>
    <row r="60" spans="7:84" ht="28.5" customHeight="1" x14ac:dyDescent="0.15">
      <c r="G60" s="80"/>
      <c r="H60" s="468"/>
      <c r="I60" s="889"/>
      <c r="J60" s="451"/>
      <c r="K60" s="451"/>
      <c r="L60" s="451"/>
      <c r="M60" s="397"/>
      <c r="N60" s="397"/>
      <c r="O60" s="397"/>
      <c r="P60" s="397"/>
      <c r="Q60" s="397"/>
      <c r="R60" s="187"/>
      <c r="S60" s="187"/>
      <c r="T60" s="187"/>
      <c r="U60" s="187"/>
      <c r="V60" s="187"/>
      <c r="W60" s="187"/>
      <c r="X60" s="187"/>
      <c r="Y60" s="187"/>
      <c r="Z60" s="187"/>
      <c r="AA60" s="397"/>
      <c r="AB60" s="397"/>
      <c r="AC60" s="397"/>
      <c r="AD60" s="397"/>
      <c r="AE60" s="397"/>
      <c r="AF60" s="397"/>
      <c r="AG60" s="397"/>
      <c r="AH60" s="397"/>
      <c r="AI60" s="397"/>
      <c r="AJ60" s="397"/>
      <c r="AK60" s="397"/>
      <c r="AL60" s="397"/>
      <c r="AM60" s="397"/>
      <c r="AN60" s="397"/>
      <c r="AO60" s="397"/>
      <c r="AP60" s="397"/>
      <c r="AQ60" s="80"/>
      <c r="AR60" s="80"/>
      <c r="AS60" s="80"/>
      <c r="AT60" s="78"/>
      <c r="AU60" s="468"/>
      <c r="AV60" s="889"/>
      <c r="AW60" s="451"/>
      <c r="AX60" s="451"/>
      <c r="AY60" s="451"/>
      <c r="AZ60" s="397"/>
      <c r="BA60" s="397"/>
      <c r="BB60" s="397"/>
      <c r="BC60" s="397"/>
      <c r="BD60" s="397"/>
      <c r="BE60" s="187"/>
      <c r="BF60" s="187"/>
      <c r="BG60" s="187"/>
      <c r="BH60" s="187"/>
      <c r="BI60" s="187"/>
      <c r="BJ60" s="187"/>
      <c r="BK60" s="187"/>
      <c r="BL60" s="187"/>
      <c r="BM60" s="187"/>
      <c r="BN60" s="397"/>
      <c r="BO60" s="397"/>
      <c r="BP60" s="397"/>
      <c r="BQ60" s="397"/>
      <c r="BR60" s="397"/>
      <c r="BS60" s="397"/>
      <c r="BT60" s="397"/>
      <c r="BU60" s="397"/>
      <c r="BV60" s="397"/>
      <c r="BW60" s="397"/>
      <c r="BX60" s="397"/>
      <c r="BY60" s="397"/>
      <c r="BZ60" s="397"/>
      <c r="CA60" s="397"/>
      <c r="CB60" s="397"/>
      <c r="CC60" s="397"/>
      <c r="CD60" s="80"/>
      <c r="CE60" s="80"/>
      <c r="CF60" s="80"/>
    </row>
    <row r="61" spans="7:84" ht="28.5" customHeight="1" x14ac:dyDescent="0.15">
      <c r="G61" s="80"/>
      <c r="H61" s="468"/>
      <c r="I61" s="889"/>
      <c r="J61" s="451"/>
      <c r="K61" s="451"/>
      <c r="L61" s="451"/>
      <c r="M61" s="397"/>
      <c r="N61" s="397"/>
      <c r="O61" s="397"/>
      <c r="P61" s="397"/>
      <c r="Q61" s="397"/>
      <c r="R61" s="397"/>
      <c r="S61" s="397"/>
      <c r="T61" s="397"/>
      <c r="U61" s="397"/>
      <c r="V61" s="152"/>
      <c r="W61" s="397"/>
      <c r="X61" s="397"/>
      <c r="Y61" s="379"/>
      <c r="Z61" s="397"/>
      <c r="AA61" s="397"/>
      <c r="AB61" s="397"/>
      <c r="AC61" s="397"/>
      <c r="AD61" s="397"/>
      <c r="AE61" s="397"/>
      <c r="AF61" s="397"/>
      <c r="AG61" s="397"/>
      <c r="AH61" s="397"/>
      <c r="AI61" s="397"/>
      <c r="AJ61" s="397"/>
      <c r="AK61" s="397"/>
      <c r="AL61" s="397"/>
      <c r="AM61" s="397"/>
      <c r="AN61" s="397"/>
      <c r="AO61" s="397"/>
      <c r="AP61" s="397"/>
      <c r="AQ61" s="80"/>
      <c r="AR61" s="80"/>
      <c r="AS61" s="80"/>
      <c r="AT61" s="78"/>
      <c r="AU61" s="468"/>
      <c r="AV61" s="889"/>
      <c r="AW61" s="451"/>
      <c r="AX61" s="451"/>
      <c r="AY61" s="451"/>
      <c r="AZ61" s="397"/>
      <c r="BA61" s="397"/>
      <c r="BB61" s="397"/>
      <c r="BC61" s="397"/>
      <c r="BD61" s="397"/>
      <c r="BE61" s="397"/>
      <c r="BF61" s="397"/>
      <c r="BG61" s="397"/>
      <c r="BH61" s="397"/>
      <c r="BI61" s="152"/>
      <c r="BJ61" s="397"/>
      <c r="BK61" s="397"/>
      <c r="BL61" s="379"/>
      <c r="BM61" s="397"/>
      <c r="BN61" s="397"/>
      <c r="BO61" s="397"/>
      <c r="BP61" s="397"/>
      <c r="BQ61" s="397"/>
      <c r="BR61" s="397"/>
      <c r="BS61" s="397"/>
      <c r="BT61" s="397"/>
      <c r="BU61" s="397"/>
      <c r="BV61" s="397"/>
      <c r="BW61" s="397"/>
      <c r="BX61" s="397"/>
      <c r="BY61" s="397"/>
      <c r="BZ61" s="397"/>
      <c r="CA61" s="397"/>
      <c r="CB61" s="397"/>
      <c r="CC61" s="397"/>
      <c r="CD61" s="80"/>
      <c r="CE61" s="80"/>
      <c r="CF61" s="80"/>
    </row>
    <row r="62" spans="7:84" ht="28.5" customHeight="1" x14ac:dyDescent="0.15">
      <c r="G62" s="80"/>
      <c r="H62" s="468"/>
      <c r="I62" s="120"/>
      <c r="J62" s="451"/>
      <c r="K62" s="451"/>
      <c r="L62" s="451"/>
      <c r="M62" s="397"/>
      <c r="N62" s="397"/>
      <c r="O62" s="397"/>
      <c r="P62" s="397"/>
      <c r="Q62" s="397"/>
      <c r="R62" s="397"/>
      <c r="S62" s="397"/>
      <c r="T62" s="397"/>
      <c r="U62" s="397"/>
      <c r="V62" s="152"/>
      <c r="W62" s="397"/>
      <c r="X62" s="397"/>
      <c r="Y62" s="379"/>
      <c r="Z62" s="397"/>
      <c r="AA62" s="397"/>
      <c r="AB62" s="397"/>
      <c r="AC62" s="397"/>
      <c r="AD62" s="397"/>
      <c r="AE62" s="397"/>
      <c r="AF62" s="397"/>
      <c r="AG62" s="397"/>
      <c r="AH62" s="397"/>
      <c r="AI62" s="397"/>
      <c r="AJ62" s="397"/>
      <c r="AK62" s="397"/>
      <c r="AL62" s="397"/>
      <c r="AM62" s="397"/>
      <c r="AN62" s="397"/>
      <c r="AO62" s="397"/>
      <c r="AP62" s="397"/>
      <c r="AQ62" s="80"/>
      <c r="AR62" s="80"/>
      <c r="AS62" s="80"/>
      <c r="AT62" s="78"/>
      <c r="AU62" s="468"/>
      <c r="AV62" s="120"/>
      <c r="AW62" s="451"/>
      <c r="AX62" s="451"/>
      <c r="AY62" s="451"/>
      <c r="AZ62" s="397"/>
      <c r="BA62" s="397"/>
      <c r="BB62" s="397"/>
      <c r="BC62" s="397"/>
      <c r="BD62" s="397"/>
      <c r="BE62" s="397"/>
      <c r="BF62" s="397"/>
      <c r="BG62" s="397"/>
      <c r="BH62" s="397"/>
      <c r="BI62" s="152"/>
      <c r="BJ62" s="397"/>
      <c r="BK62" s="397"/>
      <c r="BL62" s="379"/>
      <c r="BM62" s="397"/>
      <c r="BN62" s="397"/>
      <c r="BO62" s="397"/>
      <c r="BP62" s="397"/>
      <c r="BQ62" s="397"/>
      <c r="BR62" s="397"/>
      <c r="BS62" s="397"/>
      <c r="BT62" s="397"/>
      <c r="BU62" s="397"/>
      <c r="BV62" s="397"/>
      <c r="BW62" s="397"/>
      <c r="BX62" s="397"/>
      <c r="BY62" s="397"/>
      <c r="BZ62" s="397"/>
      <c r="CA62" s="397"/>
      <c r="CB62" s="397"/>
      <c r="CC62" s="397"/>
      <c r="CD62" s="80"/>
      <c r="CE62" s="80"/>
      <c r="CF62" s="80"/>
    </row>
    <row r="63" spans="7:84" ht="28.5" customHeight="1" x14ac:dyDescent="0.15">
      <c r="G63" s="80"/>
      <c r="H63" s="468"/>
      <c r="I63" s="889" t="s">
        <v>425</v>
      </c>
      <c r="J63" s="451"/>
      <c r="K63" s="451"/>
      <c r="L63" s="451"/>
      <c r="M63" s="397"/>
      <c r="N63" s="397"/>
      <c r="O63" s="397"/>
      <c r="P63" s="397"/>
      <c r="Q63" s="397"/>
      <c r="R63" s="397"/>
      <c r="S63" s="397"/>
      <c r="T63" s="397"/>
      <c r="U63" s="397"/>
      <c r="V63" s="152"/>
      <c r="W63" s="397"/>
      <c r="X63" s="397"/>
      <c r="Y63" s="379"/>
      <c r="Z63" s="397"/>
      <c r="AA63" s="397"/>
      <c r="AB63" s="397"/>
      <c r="AC63" s="397"/>
      <c r="AD63" s="397"/>
      <c r="AE63" s="397"/>
      <c r="AF63" s="397"/>
      <c r="AG63" s="397"/>
      <c r="AH63" s="397"/>
      <c r="AI63" s="397"/>
      <c r="AJ63" s="397"/>
      <c r="AK63" s="397"/>
      <c r="AL63" s="397"/>
      <c r="AM63" s="397"/>
      <c r="AN63" s="397"/>
      <c r="AO63" s="397"/>
      <c r="AP63" s="397"/>
      <c r="AQ63" s="80"/>
      <c r="AR63" s="80"/>
      <c r="AS63" s="80"/>
      <c r="AT63" s="78"/>
      <c r="AU63" s="468"/>
      <c r="AV63" s="889" t="s">
        <v>425</v>
      </c>
      <c r="AW63" s="451"/>
      <c r="AX63" s="451"/>
      <c r="AY63" s="451"/>
      <c r="AZ63" s="397"/>
      <c r="BA63" s="397"/>
      <c r="BB63" s="397"/>
      <c r="BC63" s="397"/>
      <c r="BD63" s="397"/>
      <c r="BE63" s="397"/>
      <c r="BF63" s="397"/>
      <c r="BG63" s="397"/>
      <c r="BH63" s="397"/>
      <c r="BI63" s="152"/>
      <c r="BJ63" s="397"/>
      <c r="BK63" s="397"/>
      <c r="BL63" s="379"/>
      <c r="BM63" s="397"/>
      <c r="BN63" s="397"/>
      <c r="BO63" s="397"/>
      <c r="BP63" s="397"/>
      <c r="BQ63" s="397"/>
      <c r="BR63" s="397"/>
      <c r="BS63" s="397"/>
      <c r="BT63" s="397"/>
      <c r="BU63" s="397"/>
      <c r="BV63" s="397"/>
      <c r="BW63" s="397"/>
      <c r="BX63" s="397"/>
      <c r="BY63" s="397"/>
      <c r="BZ63" s="397"/>
      <c r="CA63" s="397"/>
      <c r="CB63" s="397"/>
      <c r="CC63" s="397"/>
      <c r="CD63" s="80"/>
      <c r="CE63" s="80"/>
      <c r="CF63" s="80"/>
    </row>
    <row r="64" spans="7:84" ht="28.5" customHeight="1" x14ac:dyDescent="0.15">
      <c r="G64" s="80"/>
      <c r="H64" s="468"/>
      <c r="I64" s="889"/>
      <c r="J64" s="451"/>
      <c r="K64" s="451"/>
      <c r="L64" s="451"/>
      <c r="M64" s="397"/>
      <c r="N64" s="397"/>
      <c r="O64" s="397"/>
      <c r="P64" s="397"/>
      <c r="Q64" s="397"/>
      <c r="R64" s="397"/>
      <c r="S64" s="397"/>
      <c r="T64" s="397"/>
      <c r="U64" s="397"/>
      <c r="V64" s="152"/>
      <c r="W64" s="397"/>
      <c r="X64" s="397"/>
      <c r="Y64" s="379"/>
      <c r="Z64" s="397"/>
      <c r="AA64" s="397"/>
      <c r="AB64" s="397"/>
      <c r="AC64" s="397"/>
      <c r="AD64" s="397"/>
      <c r="AE64" s="397"/>
      <c r="AF64" s="397"/>
      <c r="AG64" s="397"/>
      <c r="AH64" s="397"/>
      <c r="AI64" s="397"/>
      <c r="AJ64" s="397"/>
      <c r="AK64" s="397"/>
      <c r="AL64" s="397"/>
      <c r="AM64" s="397"/>
      <c r="AN64" s="397"/>
      <c r="AO64" s="397"/>
      <c r="AP64" s="397"/>
      <c r="AQ64" s="80"/>
      <c r="AR64" s="80"/>
      <c r="AS64" s="80"/>
      <c r="AT64" s="78"/>
      <c r="AU64" s="468"/>
      <c r="AV64" s="889"/>
      <c r="AW64" s="451"/>
      <c r="AX64" s="451"/>
      <c r="AY64" s="451"/>
      <c r="AZ64" s="397"/>
      <c r="BA64" s="397"/>
      <c r="BB64" s="397"/>
      <c r="BC64" s="397"/>
      <c r="BD64" s="397"/>
      <c r="BE64" s="397"/>
      <c r="BF64" s="397"/>
      <c r="BG64" s="397"/>
      <c r="BH64" s="397"/>
      <c r="BI64" s="152"/>
      <c r="BJ64" s="397"/>
      <c r="BK64" s="397"/>
      <c r="BL64" s="379"/>
      <c r="BM64" s="397"/>
      <c r="BN64" s="397"/>
      <c r="BO64" s="397"/>
      <c r="BP64" s="397"/>
      <c r="BQ64" s="397"/>
      <c r="BR64" s="397"/>
      <c r="BS64" s="397"/>
      <c r="BT64" s="397"/>
      <c r="BU64" s="397"/>
      <c r="BV64" s="397"/>
      <c r="BW64" s="397"/>
      <c r="BX64" s="397"/>
      <c r="BY64" s="397"/>
      <c r="BZ64" s="397"/>
      <c r="CA64" s="397"/>
      <c r="CB64" s="397"/>
      <c r="CC64" s="397"/>
      <c r="CD64" s="80"/>
      <c r="CE64" s="80"/>
      <c r="CF64" s="80"/>
    </row>
    <row r="65" spans="7:98" ht="28.5" customHeight="1" x14ac:dyDescent="0.15">
      <c r="G65" s="80"/>
      <c r="H65" s="457"/>
      <c r="I65" s="889"/>
      <c r="J65" s="397"/>
      <c r="K65" s="397"/>
      <c r="L65" s="397"/>
      <c r="M65" s="397"/>
      <c r="N65" s="397"/>
      <c r="O65" s="397"/>
      <c r="P65" s="397"/>
      <c r="Q65" s="397"/>
      <c r="R65" s="397"/>
      <c r="S65" s="397"/>
      <c r="T65" s="397"/>
      <c r="U65" s="397"/>
      <c r="V65" s="152"/>
      <c r="W65" s="397"/>
      <c r="X65" s="397"/>
      <c r="Y65" s="379"/>
      <c r="Z65" s="397"/>
      <c r="AA65" s="397"/>
      <c r="AB65" s="397"/>
      <c r="AC65" s="397"/>
      <c r="AD65" s="397"/>
      <c r="AE65" s="397"/>
      <c r="AF65" s="397"/>
      <c r="AG65" s="397"/>
      <c r="AH65" s="397"/>
      <c r="AI65" s="397"/>
      <c r="AJ65" s="397"/>
      <c r="AK65" s="397"/>
      <c r="AL65" s="397"/>
      <c r="AM65" s="397"/>
      <c r="AN65" s="397"/>
      <c r="AO65" s="397"/>
      <c r="AP65" s="397"/>
      <c r="AQ65" s="80"/>
      <c r="AR65" s="80"/>
      <c r="AS65" s="80"/>
      <c r="AT65" s="78"/>
      <c r="AU65" s="457"/>
      <c r="AV65" s="889"/>
      <c r="AW65" s="397"/>
      <c r="AX65" s="397"/>
      <c r="AY65" s="397"/>
      <c r="AZ65" s="397"/>
      <c r="BA65" s="397"/>
      <c r="BB65" s="397"/>
      <c r="BC65" s="397"/>
      <c r="BD65" s="397"/>
      <c r="BE65" s="397"/>
      <c r="BF65" s="397"/>
      <c r="BG65" s="397"/>
      <c r="BH65" s="397"/>
      <c r="BI65" s="152"/>
      <c r="BJ65" s="397"/>
      <c r="BK65" s="397"/>
      <c r="BL65" s="379"/>
      <c r="BM65" s="397"/>
      <c r="BN65" s="397"/>
      <c r="BO65" s="397"/>
      <c r="BP65" s="397"/>
      <c r="BQ65" s="397"/>
      <c r="BR65" s="397"/>
      <c r="BS65" s="397"/>
      <c r="BT65" s="397"/>
      <c r="BU65" s="397"/>
      <c r="BV65" s="397"/>
      <c r="BW65" s="397"/>
      <c r="BX65" s="397"/>
      <c r="BY65" s="397"/>
      <c r="BZ65" s="397"/>
      <c r="CA65" s="397"/>
      <c r="CB65" s="397"/>
      <c r="CC65" s="397"/>
      <c r="CD65" s="80"/>
      <c r="CE65" s="80"/>
      <c r="CF65" s="80"/>
    </row>
    <row r="66" spans="7:98" ht="28.5" customHeight="1" x14ac:dyDescent="0.15">
      <c r="G66" s="80"/>
      <c r="H66" s="457"/>
      <c r="I66" s="889"/>
      <c r="J66" s="397"/>
      <c r="K66" s="397"/>
      <c r="L66" s="397"/>
      <c r="M66" s="397"/>
      <c r="N66" s="397"/>
      <c r="O66" s="397"/>
      <c r="P66" s="397"/>
      <c r="Q66" s="397"/>
      <c r="R66" s="397"/>
      <c r="S66" s="397"/>
      <c r="T66" s="397"/>
      <c r="U66" s="397"/>
      <c r="V66" s="152"/>
      <c r="W66" s="397"/>
      <c r="X66" s="397"/>
      <c r="Y66" s="379"/>
      <c r="Z66" s="397"/>
      <c r="AA66" s="397"/>
      <c r="AB66" s="397"/>
      <c r="AC66" s="397"/>
      <c r="AD66" s="397"/>
      <c r="AE66" s="397"/>
      <c r="AF66" s="397"/>
      <c r="AG66" s="397"/>
      <c r="AH66" s="397"/>
      <c r="AI66" s="397"/>
      <c r="AJ66" s="397"/>
      <c r="AK66" s="397"/>
      <c r="AL66" s="397"/>
      <c r="AM66" s="397"/>
      <c r="AN66" s="397"/>
      <c r="AO66" s="397"/>
      <c r="AP66" s="397"/>
      <c r="AQ66" s="80"/>
      <c r="AR66" s="80"/>
      <c r="AS66" s="80"/>
      <c r="AT66" s="78"/>
      <c r="AU66" s="457"/>
      <c r="AV66" s="889"/>
      <c r="AW66" s="397"/>
      <c r="AX66" s="397"/>
      <c r="AY66" s="397"/>
      <c r="AZ66" s="397"/>
      <c r="BA66" s="397"/>
      <c r="BB66" s="397"/>
      <c r="BC66" s="397"/>
      <c r="BD66" s="397"/>
      <c r="BE66" s="397"/>
      <c r="BF66" s="397"/>
      <c r="BG66" s="397"/>
      <c r="BH66" s="397"/>
      <c r="BI66" s="152"/>
      <c r="BJ66" s="397"/>
      <c r="BK66" s="397"/>
      <c r="BL66" s="379"/>
      <c r="BM66" s="397"/>
      <c r="BN66" s="397"/>
      <c r="BO66" s="397"/>
      <c r="BP66" s="397"/>
      <c r="BQ66" s="397"/>
      <c r="BR66" s="397"/>
      <c r="BS66" s="397"/>
      <c r="BT66" s="397"/>
      <c r="BU66" s="397"/>
      <c r="BV66" s="397"/>
      <c r="BW66" s="397"/>
      <c r="BX66" s="397"/>
      <c r="BY66" s="397"/>
      <c r="BZ66" s="397"/>
      <c r="CA66" s="397"/>
      <c r="CB66" s="397"/>
      <c r="CC66" s="397"/>
      <c r="CD66" s="80"/>
      <c r="CE66" s="80"/>
      <c r="CF66" s="80"/>
    </row>
    <row r="67" spans="7:98" ht="28.5" customHeight="1" x14ac:dyDescent="0.15">
      <c r="G67" s="80"/>
      <c r="H67" s="457"/>
      <c r="I67" s="889"/>
      <c r="J67" s="397"/>
      <c r="K67" s="397"/>
      <c r="L67" s="397"/>
      <c r="M67" s="397"/>
      <c r="N67" s="397"/>
      <c r="O67" s="397"/>
      <c r="P67" s="397"/>
      <c r="Q67" s="397"/>
      <c r="R67" s="397"/>
      <c r="S67" s="397"/>
      <c r="T67" s="397"/>
      <c r="U67" s="397"/>
      <c r="V67" s="152"/>
      <c r="W67" s="397"/>
      <c r="X67" s="397"/>
      <c r="Y67" s="379"/>
      <c r="Z67" s="397"/>
      <c r="AA67" s="397"/>
      <c r="AB67" s="397"/>
      <c r="AC67" s="397"/>
      <c r="AD67" s="397"/>
      <c r="AE67" s="397"/>
      <c r="AF67" s="397"/>
      <c r="AG67" s="397"/>
      <c r="AH67" s="397"/>
      <c r="AI67" s="397"/>
      <c r="AJ67" s="397"/>
      <c r="AK67" s="397"/>
      <c r="AL67" s="397"/>
      <c r="AM67" s="397"/>
      <c r="AN67" s="397"/>
      <c r="AO67" s="397"/>
      <c r="AP67" s="397"/>
      <c r="AQ67" s="80"/>
      <c r="AR67" s="80"/>
      <c r="AS67" s="80"/>
      <c r="AT67" s="78"/>
      <c r="AU67" s="457"/>
      <c r="AV67" s="889"/>
      <c r="AW67" s="397"/>
      <c r="AX67" s="397"/>
      <c r="AY67" s="397"/>
      <c r="AZ67" s="397"/>
      <c r="BA67" s="397"/>
      <c r="BB67" s="397"/>
      <c r="BC67" s="397"/>
      <c r="BD67" s="397"/>
      <c r="BE67" s="397"/>
      <c r="BF67" s="397"/>
      <c r="BG67" s="397"/>
      <c r="BH67" s="397"/>
      <c r="BI67" s="152"/>
      <c r="BJ67" s="397"/>
      <c r="BK67" s="397"/>
      <c r="BL67" s="379"/>
      <c r="BM67" s="397"/>
      <c r="BN67" s="397"/>
      <c r="BO67" s="397"/>
      <c r="BP67" s="397"/>
      <c r="BQ67" s="397"/>
      <c r="BR67" s="397"/>
      <c r="BS67" s="397"/>
      <c r="BT67" s="397"/>
      <c r="BU67" s="397"/>
      <c r="BV67" s="397"/>
      <c r="BW67" s="397"/>
      <c r="BX67" s="397"/>
      <c r="BY67" s="397"/>
      <c r="BZ67" s="397"/>
      <c r="CA67" s="397"/>
      <c r="CB67" s="397"/>
      <c r="CC67" s="397"/>
      <c r="CD67" s="80"/>
      <c r="CE67" s="80"/>
      <c r="CF67" s="80"/>
    </row>
    <row r="68" spans="7:98" ht="28.5" customHeight="1" x14ac:dyDescent="0.15">
      <c r="G68" s="80"/>
      <c r="H68" s="457"/>
      <c r="I68" s="889"/>
      <c r="J68" s="397"/>
      <c r="K68" s="397"/>
      <c r="L68" s="397"/>
      <c r="M68" s="397"/>
      <c r="N68" s="397"/>
      <c r="O68" s="397"/>
      <c r="P68" s="397"/>
      <c r="Q68" s="397"/>
      <c r="R68" s="397"/>
      <c r="S68" s="397"/>
      <c r="T68" s="397"/>
      <c r="U68" s="397"/>
      <c r="V68" s="152"/>
      <c r="W68" s="397"/>
      <c r="X68" s="397"/>
      <c r="Y68" s="379"/>
      <c r="Z68" s="397"/>
      <c r="AA68" s="397"/>
      <c r="AB68" s="397"/>
      <c r="AC68" s="397"/>
      <c r="AD68" s="397"/>
      <c r="AE68" s="397"/>
      <c r="AF68" s="397"/>
      <c r="AG68" s="397"/>
      <c r="AH68" s="397"/>
      <c r="AI68" s="397"/>
      <c r="AJ68" s="397"/>
      <c r="AK68" s="397"/>
      <c r="AL68" s="397"/>
      <c r="AM68" s="397"/>
      <c r="AN68" s="397"/>
      <c r="AO68" s="397"/>
      <c r="AP68" s="397"/>
      <c r="AQ68" s="80"/>
      <c r="AR68" s="80"/>
      <c r="AS68" s="80"/>
      <c r="AT68" s="78"/>
      <c r="AU68" s="457"/>
      <c r="AV68" s="889"/>
      <c r="AW68" s="397"/>
      <c r="AX68" s="397"/>
      <c r="AY68" s="397"/>
      <c r="AZ68" s="397"/>
      <c r="BA68" s="397"/>
      <c r="BB68" s="397"/>
      <c r="BC68" s="397"/>
      <c r="BD68" s="397"/>
      <c r="BE68" s="397"/>
      <c r="BF68" s="397"/>
      <c r="BG68" s="397"/>
      <c r="BH68" s="397"/>
      <c r="BI68" s="152"/>
      <c r="BJ68" s="397"/>
      <c r="BK68" s="397"/>
      <c r="BL68" s="379"/>
      <c r="BM68" s="397"/>
      <c r="BN68" s="397"/>
      <c r="BO68" s="397"/>
      <c r="BP68" s="397"/>
      <c r="BQ68" s="397"/>
      <c r="BR68" s="397"/>
      <c r="BS68" s="397"/>
      <c r="BT68" s="397"/>
      <c r="BU68" s="397"/>
      <c r="BV68" s="397"/>
      <c r="BW68" s="397"/>
      <c r="BX68" s="397"/>
      <c r="BY68" s="397"/>
      <c r="BZ68" s="397"/>
      <c r="CA68" s="397"/>
      <c r="CB68" s="397"/>
      <c r="CC68" s="397"/>
      <c r="CD68" s="80"/>
      <c r="CE68" s="80"/>
      <c r="CF68" s="80"/>
    </row>
    <row r="69" spans="7:98" s="21" customFormat="1" ht="28.5" customHeight="1" x14ac:dyDescent="0.15">
      <c r="G69" s="128"/>
      <c r="H69" s="457"/>
      <c r="I69" s="889"/>
      <c r="J69" s="397"/>
      <c r="K69" s="397"/>
      <c r="L69" s="397"/>
      <c r="M69" s="397"/>
      <c r="N69" s="397"/>
      <c r="O69" s="397"/>
      <c r="P69" s="397"/>
      <c r="Q69" s="397"/>
      <c r="R69" s="397"/>
      <c r="S69" s="397"/>
      <c r="T69" s="397"/>
      <c r="U69" s="397"/>
      <c r="V69" s="152"/>
      <c r="W69" s="397"/>
      <c r="X69" s="397"/>
      <c r="Y69" s="379"/>
      <c r="Z69" s="397"/>
      <c r="AA69" s="397"/>
      <c r="AB69" s="397"/>
      <c r="AC69" s="397"/>
      <c r="AD69" s="397"/>
      <c r="AE69" s="397"/>
      <c r="AF69" s="397"/>
      <c r="AG69" s="397"/>
      <c r="AH69" s="397"/>
      <c r="AI69" s="397"/>
      <c r="AJ69" s="397"/>
      <c r="AK69" s="397"/>
      <c r="AL69" s="397"/>
      <c r="AM69" s="397"/>
      <c r="AN69" s="397"/>
      <c r="AO69" s="397"/>
      <c r="AP69" s="397"/>
      <c r="AQ69" s="80"/>
      <c r="AR69" s="80"/>
      <c r="AS69" s="80"/>
      <c r="AT69" s="78"/>
      <c r="AU69" s="457"/>
      <c r="AV69" s="889"/>
      <c r="AW69" s="397"/>
      <c r="AX69" s="397"/>
      <c r="AY69" s="397"/>
      <c r="AZ69" s="397"/>
      <c r="BA69" s="397"/>
      <c r="BB69" s="397"/>
      <c r="BC69" s="397"/>
      <c r="BD69" s="397"/>
      <c r="BE69" s="397"/>
      <c r="BF69" s="397"/>
      <c r="BG69" s="397"/>
      <c r="BH69" s="397"/>
      <c r="BI69" s="152"/>
      <c r="BJ69" s="397"/>
      <c r="BK69" s="397"/>
      <c r="BL69" s="379"/>
      <c r="BM69" s="397"/>
      <c r="BN69" s="397"/>
      <c r="BO69" s="397"/>
      <c r="BP69" s="397"/>
      <c r="BQ69" s="397"/>
      <c r="BR69" s="397"/>
      <c r="BS69" s="397"/>
      <c r="BT69" s="397"/>
      <c r="BU69" s="397"/>
      <c r="BV69" s="397"/>
      <c r="BW69" s="397"/>
      <c r="BX69" s="397"/>
      <c r="BY69" s="397"/>
      <c r="BZ69" s="397"/>
      <c r="CA69" s="397"/>
      <c r="CB69" s="397"/>
      <c r="CC69" s="397"/>
      <c r="CD69" s="80"/>
      <c r="CE69" s="80"/>
      <c r="CF69" s="80"/>
    </row>
    <row r="70" spans="7:98" s="21" customFormat="1" ht="28.5" customHeight="1" x14ac:dyDescent="0.15">
      <c r="G70" s="128"/>
      <c r="H70" s="457"/>
      <c r="I70" s="889"/>
      <c r="J70" s="397"/>
      <c r="K70" s="397"/>
      <c r="L70" s="397"/>
      <c r="M70" s="397"/>
      <c r="N70" s="397"/>
      <c r="O70" s="397"/>
      <c r="P70" s="397"/>
      <c r="Q70" s="397"/>
      <c r="R70" s="397"/>
      <c r="S70" s="397"/>
      <c r="T70" s="397"/>
      <c r="U70" s="397"/>
      <c r="V70" s="152"/>
      <c r="W70" s="397"/>
      <c r="X70" s="397"/>
      <c r="Y70" s="379"/>
      <c r="Z70" s="397"/>
      <c r="AA70" s="397"/>
      <c r="AB70" s="397"/>
      <c r="AC70" s="397"/>
      <c r="AD70" s="397"/>
      <c r="AE70" s="397"/>
      <c r="AF70" s="397"/>
      <c r="AG70" s="397"/>
      <c r="AH70" s="397"/>
      <c r="AI70" s="397"/>
      <c r="AJ70" s="397"/>
      <c r="AK70" s="397"/>
      <c r="AL70" s="397"/>
      <c r="AM70" s="397"/>
      <c r="AN70" s="397"/>
      <c r="AO70" s="397"/>
      <c r="AP70" s="397"/>
      <c r="AQ70" s="80"/>
      <c r="AR70" s="80"/>
      <c r="AS70" s="80"/>
      <c r="AT70" s="78"/>
      <c r="AU70" s="457"/>
      <c r="AV70" s="889"/>
      <c r="AW70" s="397"/>
      <c r="AX70" s="397"/>
      <c r="AY70" s="397"/>
      <c r="AZ70" s="397"/>
      <c r="BA70" s="397"/>
      <c r="BB70" s="397"/>
      <c r="BC70" s="397"/>
      <c r="BD70" s="397"/>
      <c r="BE70" s="397"/>
      <c r="BF70" s="397"/>
      <c r="BG70" s="397"/>
      <c r="BH70" s="397"/>
      <c r="BI70" s="152"/>
      <c r="BJ70" s="397"/>
      <c r="BK70" s="397"/>
      <c r="BL70" s="379"/>
      <c r="BM70" s="397"/>
      <c r="BN70" s="397"/>
      <c r="BO70" s="397"/>
      <c r="BP70" s="397"/>
      <c r="BQ70" s="397"/>
      <c r="BR70" s="397"/>
      <c r="BS70" s="397"/>
      <c r="BT70" s="397"/>
      <c r="BU70" s="397"/>
      <c r="BV70" s="397"/>
      <c r="BW70" s="397"/>
      <c r="BX70" s="397"/>
      <c r="BY70" s="397"/>
      <c r="BZ70" s="397"/>
      <c r="CA70" s="397"/>
      <c r="CB70" s="397"/>
      <c r="CC70" s="397"/>
      <c r="CD70" s="80"/>
      <c r="CE70" s="80"/>
      <c r="CF70" s="80"/>
    </row>
    <row r="71" spans="7:98" s="21" customFormat="1" ht="28.5" customHeight="1" x14ac:dyDescent="0.15">
      <c r="G71" s="128"/>
      <c r="H71" s="397"/>
      <c r="I71" s="889"/>
      <c r="J71" s="397"/>
      <c r="K71" s="397"/>
      <c r="L71" s="397"/>
      <c r="M71" s="397"/>
      <c r="N71" s="397"/>
      <c r="O71" s="397"/>
      <c r="P71" s="397"/>
      <c r="Q71" s="397"/>
      <c r="R71" s="397"/>
      <c r="S71" s="397"/>
      <c r="T71" s="397"/>
      <c r="U71" s="397"/>
      <c r="V71" s="152"/>
      <c r="W71" s="397"/>
      <c r="X71" s="397"/>
      <c r="Y71" s="379"/>
      <c r="Z71" s="397"/>
      <c r="AA71" s="397"/>
      <c r="AB71" s="397"/>
      <c r="AC71" s="397"/>
      <c r="AD71" s="397"/>
      <c r="AE71" s="397"/>
      <c r="AF71" s="397"/>
      <c r="AG71" s="397"/>
      <c r="AH71" s="397"/>
      <c r="AI71" s="397"/>
      <c r="AJ71" s="397"/>
      <c r="AK71" s="397"/>
      <c r="AL71" s="397"/>
      <c r="AM71" s="397"/>
      <c r="AN71" s="397"/>
      <c r="AO71" s="397"/>
      <c r="AP71" s="397"/>
      <c r="AQ71" s="80"/>
      <c r="AR71" s="80"/>
      <c r="AS71" s="80"/>
      <c r="AU71" s="397"/>
      <c r="AV71" s="889"/>
      <c r="AW71" s="397"/>
      <c r="AX71" s="397"/>
      <c r="AY71" s="397"/>
      <c r="AZ71" s="397"/>
      <c r="BA71" s="397"/>
      <c r="BB71" s="397"/>
      <c r="BC71" s="397"/>
      <c r="BD71" s="397"/>
      <c r="BE71" s="397"/>
      <c r="BF71" s="397"/>
      <c r="BG71" s="397"/>
      <c r="BH71" s="397"/>
      <c r="BI71" s="152"/>
      <c r="BJ71" s="397"/>
      <c r="BK71" s="397"/>
      <c r="BL71" s="379"/>
      <c r="BM71" s="397"/>
      <c r="BN71" s="397"/>
      <c r="BO71" s="397"/>
      <c r="BP71" s="397"/>
      <c r="BQ71" s="397"/>
      <c r="BR71" s="397"/>
      <c r="BS71" s="397"/>
      <c r="BT71" s="397"/>
      <c r="BU71" s="397"/>
      <c r="BV71" s="397"/>
      <c r="BW71" s="397"/>
      <c r="BX71" s="397"/>
      <c r="BY71" s="397"/>
      <c r="BZ71" s="397"/>
      <c r="CA71" s="397"/>
      <c r="CB71" s="397"/>
      <c r="CC71" s="397"/>
      <c r="CD71" s="80"/>
      <c r="CE71" s="80"/>
      <c r="CF71" s="80"/>
    </row>
    <row r="72" spans="7:98" ht="28.5" customHeight="1" x14ac:dyDescent="0.15">
      <c r="G72" s="80"/>
      <c r="H72" s="2"/>
      <c r="I72" s="889"/>
      <c r="J72" s="2"/>
      <c r="K72" s="2"/>
      <c r="L72" s="2"/>
      <c r="M72" s="2"/>
      <c r="N72" s="2"/>
      <c r="O72" s="2"/>
      <c r="P72" s="2"/>
      <c r="Q72" s="2"/>
      <c r="R72" s="2"/>
      <c r="S72" s="2"/>
      <c r="T72" s="2"/>
      <c r="U72" s="2"/>
      <c r="V72" s="2"/>
      <c r="W72" s="2"/>
      <c r="X72" s="2"/>
      <c r="Y72" s="376"/>
      <c r="Z72" s="2"/>
      <c r="AA72" s="2"/>
      <c r="AB72" s="2"/>
      <c r="AC72" s="2"/>
      <c r="AD72" s="2"/>
      <c r="AE72" s="2"/>
      <c r="AF72" s="2"/>
      <c r="AG72" s="2"/>
      <c r="AH72" s="2"/>
      <c r="AI72" s="2"/>
      <c r="AJ72" s="2"/>
      <c r="AK72" s="2"/>
      <c r="AL72" s="2"/>
      <c r="AM72" s="2"/>
      <c r="AN72" s="2"/>
      <c r="AO72" s="2"/>
      <c r="AP72" s="2"/>
      <c r="AQ72" s="80"/>
      <c r="AR72" s="80"/>
      <c r="AS72" s="80"/>
      <c r="AT72" s="78"/>
      <c r="AU72" s="2"/>
      <c r="AV72" s="889"/>
      <c r="AW72" s="2"/>
      <c r="AX72" s="2"/>
      <c r="AY72" s="2"/>
      <c r="AZ72" s="2"/>
      <c r="BA72" s="2"/>
      <c r="BB72" s="2"/>
      <c r="BC72" s="2"/>
      <c r="BD72" s="2"/>
      <c r="BE72" s="2"/>
      <c r="BF72" s="2"/>
      <c r="BG72" s="2"/>
      <c r="BH72" s="2"/>
      <c r="BI72" s="2"/>
      <c r="BJ72" s="2"/>
      <c r="BK72" s="2"/>
      <c r="BL72" s="376"/>
      <c r="BM72" s="2"/>
      <c r="BN72" s="2"/>
      <c r="BO72" s="2"/>
      <c r="BP72" s="2"/>
      <c r="BQ72" s="2"/>
      <c r="BR72" s="2"/>
      <c r="BS72" s="2"/>
      <c r="BT72" s="2"/>
      <c r="BU72" s="2"/>
      <c r="BV72" s="2"/>
      <c r="BW72" s="2"/>
      <c r="BX72" s="2"/>
      <c r="BY72" s="2"/>
      <c r="BZ72" s="2"/>
      <c r="CA72" s="2"/>
      <c r="CB72" s="2"/>
      <c r="CD72" s="80"/>
      <c r="CE72" s="80"/>
      <c r="CF72" s="80"/>
    </row>
    <row r="73" spans="7:98" ht="28.5" customHeight="1" x14ac:dyDescent="0.15">
      <c r="G73" s="80"/>
      <c r="H73" s="78"/>
      <c r="I73" s="889"/>
      <c r="J73" s="464" t="s">
        <v>416</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350"/>
      <c r="AT73" s="357"/>
      <c r="AU73" s="78"/>
      <c r="AV73" s="889"/>
      <c r="AW73" s="464" t="s">
        <v>416</v>
      </c>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350"/>
      <c r="CN73" s="890"/>
      <c r="CO73" s="890"/>
      <c r="CP73" s="890"/>
      <c r="CQ73" s="890"/>
      <c r="CR73" s="890"/>
      <c r="CS73" s="890"/>
      <c r="CT73" s="890"/>
    </row>
    <row r="74" spans="7:98" ht="28.5" customHeight="1" x14ac:dyDescent="0.15">
      <c r="G74" s="80"/>
      <c r="H74" s="78"/>
      <c r="I74" s="889"/>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350"/>
      <c r="AT74" s="357"/>
      <c r="AU74" s="78"/>
      <c r="AV74" s="889"/>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350"/>
      <c r="CN74" s="442"/>
      <c r="CO74" s="442"/>
      <c r="CP74" s="442"/>
      <c r="CQ74" s="442"/>
      <c r="CR74" s="442"/>
      <c r="CS74" s="442"/>
      <c r="CT74" s="442"/>
    </row>
    <row r="75" spans="7:98" ht="28.5" customHeight="1" x14ac:dyDescent="0.15">
      <c r="G75" s="80"/>
      <c r="H75" s="78"/>
      <c r="I75" s="889"/>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350"/>
      <c r="AT75" s="357"/>
      <c r="AU75" s="78"/>
      <c r="AV75" s="889"/>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350"/>
      <c r="CN75" s="442"/>
      <c r="CO75" s="442"/>
      <c r="CP75" s="442"/>
      <c r="CQ75" s="442"/>
      <c r="CR75" s="442"/>
      <c r="CS75" s="442"/>
      <c r="CT75" s="442"/>
    </row>
    <row r="76" spans="7:98" ht="28.5" customHeight="1" x14ac:dyDescent="0.15">
      <c r="G76" s="80"/>
      <c r="H76" s="78"/>
      <c r="I76" s="471"/>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350"/>
      <c r="AT76" s="357"/>
      <c r="AU76" s="78"/>
      <c r="AV76" s="471"/>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350"/>
      <c r="CN76" s="442"/>
      <c r="CO76" s="442"/>
      <c r="CP76" s="442"/>
      <c r="CQ76" s="442"/>
      <c r="CR76" s="442"/>
      <c r="CS76" s="442"/>
      <c r="CT76" s="442"/>
    </row>
    <row r="77" spans="7:98" ht="28.5" customHeight="1" x14ac:dyDescent="0.15">
      <c r="G77" s="80"/>
      <c r="H77" s="78"/>
      <c r="I77" s="891" t="s">
        <v>443</v>
      </c>
      <c r="J77" s="892" t="s">
        <v>508</v>
      </c>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3"/>
      <c r="AR77" s="894"/>
      <c r="AS77" s="350"/>
      <c r="AT77" s="357"/>
      <c r="AU77" s="78"/>
      <c r="AV77" s="889" t="s">
        <v>448</v>
      </c>
      <c r="AW77" s="472" t="s">
        <v>442</v>
      </c>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64"/>
      <c r="CF77" s="350"/>
      <c r="CN77" s="442"/>
      <c r="CO77" s="442"/>
      <c r="CP77" s="442"/>
      <c r="CQ77" s="442"/>
      <c r="CR77" s="442"/>
      <c r="CS77" s="442"/>
      <c r="CT77" s="442"/>
    </row>
    <row r="78" spans="7:98" ht="28.5" customHeight="1" x14ac:dyDescent="0.15">
      <c r="G78" s="80"/>
      <c r="H78" s="78"/>
      <c r="I78" s="891"/>
      <c r="J78" s="895"/>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96"/>
      <c r="AS78" s="350"/>
      <c r="AT78" s="357"/>
      <c r="AU78" s="78"/>
      <c r="AV78" s="889"/>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64"/>
      <c r="CF78" s="350"/>
      <c r="CN78" s="442"/>
      <c r="CO78" s="442"/>
      <c r="CP78" s="442"/>
      <c r="CQ78" s="442"/>
      <c r="CR78" s="442"/>
      <c r="CS78" s="442"/>
      <c r="CT78" s="442"/>
    </row>
    <row r="79" spans="7:98" ht="28.5" customHeight="1" x14ac:dyDescent="0.15">
      <c r="G79" s="80"/>
      <c r="H79" s="78"/>
      <c r="I79" s="891"/>
      <c r="J79" s="895"/>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96"/>
      <c r="AS79" s="350"/>
      <c r="AT79" s="357"/>
      <c r="AU79" s="78"/>
      <c r="AV79" s="889"/>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64"/>
      <c r="CF79" s="350"/>
      <c r="CN79" s="442"/>
      <c r="CO79" s="442"/>
      <c r="CP79" s="442"/>
      <c r="CQ79" s="442"/>
      <c r="CR79" s="442"/>
      <c r="CS79" s="442"/>
      <c r="CT79" s="442"/>
    </row>
    <row r="80" spans="7:98" ht="28.5" customHeight="1" x14ac:dyDescent="0.15">
      <c r="G80" s="80"/>
      <c r="H80" s="78"/>
      <c r="I80" s="891"/>
      <c r="J80" s="895"/>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96"/>
      <c r="AS80" s="350"/>
      <c r="AT80" s="357"/>
      <c r="AU80" s="78"/>
      <c r="AV80" s="889"/>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64"/>
      <c r="CF80" s="350"/>
      <c r="CN80" s="442"/>
      <c r="CO80" s="442"/>
      <c r="CP80" s="442"/>
      <c r="CQ80" s="442"/>
      <c r="CR80" s="442"/>
      <c r="CS80" s="442"/>
      <c r="CT80" s="442"/>
    </row>
    <row r="81" spans="7:98" ht="28.5" customHeight="1" x14ac:dyDescent="0.15">
      <c r="G81" s="80"/>
      <c r="H81" s="78"/>
      <c r="I81" s="891"/>
      <c r="J81" s="895"/>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96"/>
      <c r="AS81" s="350"/>
      <c r="AT81" s="357"/>
      <c r="AU81" s="78"/>
      <c r="AV81" s="889"/>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64"/>
      <c r="CF81" s="350"/>
      <c r="CN81" s="442"/>
      <c r="CO81" s="442"/>
      <c r="CP81" s="442"/>
      <c r="CQ81" s="442"/>
      <c r="CR81" s="442"/>
      <c r="CS81" s="442"/>
      <c r="CT81" s="442"/>
    </row>
    <row r="82" spans="7:98" ht="28.5" customHeight="1" x14ac:dyDescent="0.15">
      <c r="G82" s="80"/>
      <c r="H82" s="78"/>
      <c r="I82" s="891"/>
      <c r="J82" s="895"/>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96"/>
      <c r="AS82" s="350"/>
      <c r="AT82" s="357"/>
      <c r="AU82" s="78"/>
      <c r="AV82" s="889"/>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64"/>
      <c r="CF82" s="350"/>
      <c r="CN82" s="442"/>
      <c r="CO82" s="442"/>
      <c r="CP82" s="442"/>
      <c r="CQ82" s="442"/>
      <c r="CR82" s="442"/>
      <c r="CS82" s="442"/>
      <c r="CT82" s="442"/>
    </row>
    <row r="83" spans="7:98" ht="28.5" customHeight="1" x14ac:dyDescent="0.15">
      <c r="G83" s="80"/>
      <c r="H83" s="78"/>
      <c r="I83" s="891"/>
      <c r="J83" s="895"/>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96"/>
      <c r="AS83" s="350"/>
      <c r="AT83" s="357"/>
      <c r="AU83" s="78"/>
      <c r="AV83" s="889"/>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64"/>
      <c r="CF83" s="350"/>
      <c r="CN83" s="442"/>
      <c r="CO83" s="442"/>
      <c r="CP83" s="442"/>
      <c r="CQ83" s="442"/>
      <c r="CR83" s="442"/>
      <c r="CS83" s="442"/>
      <c r="CT83" s="442"/>
    </row>
    <row r="84" spans="7:98" ht="28.5" customHeight="1" x14ac:dyDescent="0.15">
      <c r="G84" s="80"/>
      <c r="H84" s="78"/>
      <c r="I84" s="891"/>
      <c r="J84" s="895"/>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96"/>
      <c r="AS84" s="350"/>
      <c r="AT84" s="357"/>
      <c r="AU84" s="78"/>
      <c r="AV84" s="889"/>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64"/>
      <c r="CF84" s="350"/>
      <c r="CN84" s="442"/>
      <c r="CO84" s="442"/>
      <c r="CP84" s="442"/>
      <c r="CQ84" s="442"/>
      <c r="CR84" s="442"/>
      <c r="CS84" s="442"/>
      <c r="CT84" s="442"/>
    </row>
    <row r="85" spans="7:98" ht="28.5" customHeight="1" x14ac:dyDescent="0.15">
      <c r="G85" s="80"/>
      <c r="H85" s="78"/>
      <c r="I85" s="891"/>
      <c r="J85" s="895"/>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96"/>
      <c r="AS85" s="350"/>
      <c r="AT85" s="357"/>
      <c r="AU85" s="78"/>
      <c r="AV85" s="889"/>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2"/>
      <c r="BS85" s="472"/>
      <c r="BT85" s="472"/>
      <c r="BU85" s="472"/>
      <c r="BV85" s="472"/>
      <c r="BW85" s="472"/>
      <c r="BX85" s="472"/>
      <c r="BY85" s="472"/>
      <c r="BZ85" s="472"/>
      <c r="CA85" s="472"/>
      <c r="CB85" s="472"/>
      <c r="CC85" s="472"/>
      <c r="CD85" s="472"/>
      <c r="CE85" s="464"/>
      <c r="CF85" s="350"/>
      <c r="CN85" s="442"/>
      <c r="CO85" s="442"/>
      <c r="CP85" s="442"/>
      <c r="CQ85" s="442"/>
      <c r="CR85" s="442"/>
      <c r="CS85" s="442"/>
      <c r="CT85" s="442"/>
    </row>
    <row r="86" spans="7:98" ht="28.5" customHeight="1" x14ac:dyDescent="0.15">
      <c r="G86" s="80"/>
      <c r="H86" s="78"/>
      <c r="I86" s="891"/>
      <c r="J86" s="895"/>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96"/>
      <c r="AS86" s="350"/>
      <c r="AT86" s="357"/>
      <c r="AU86" s="78"/>
      <c r="AV86" s="889"/>
      <c r="AW86" s="472"/>
      <c r="AX86" s="472"/>
      <c r="AY86" s="472"/>
      <c r="AZ86" s="472"/>
      <c r="BA86" s="472"/>
      <c r="BB86" s="472"/>
      <c r="BC86" s="472"/>
      <c r="BD86" s="472"/>
      <c r="BE86" s="472"/>
      <c r="BF86" s="472"/>
      <c r="BG86" s="472"/>
      <c r="BH86" s="472"/>
      <c r="BI86" s="472"/>
      <c r="BJ86" s="472"/>
      <c r="BK86" s="472"/>
      <c r="BL86" s="472"/>
      <c r="BM86" s="472"/>
      <c r="BN86" s="472"/>
      <c r="BO86" s="472"/>
      <c r="BP86" s="472"/>
      <c r="BQ86" s="472"/>
      <c r="BR86" s="472"/>
      <c r="BS86" s="472"/>
      <c r="BT86" s="472"/>
      <c r="BU86" s="472"/>
      <c r="BV86" s="472"/>
      <c r="BW86" s="472"/>
      <c r="BX86" s="472"/>
      <c r="BY86" s="472"/>
      <c r="BZ86" s="472"/>
      <c r="CA86" s="472"/>
      <c r="CB86" s="472"/>
      <c r="CC86" s="472"/>
      <c r="CD86" s="472"/>
      <c r="CE86" s="464"/>
      <c r="CF86" s="350"/>
      <c r="CN86" s="442"/>
      <c r="CO86" s="442"/>
      <c r="CP86" s="442"/>
      <c r="CQ86" s="442"/>
      <c r="CR86" s="442"/>
      <c r="CS86" s="442"/>
      <c r="CT86" s="442"/>
    </row>
    <row r="87" spans="7:98" ht="28.5" customHeight="1" x14ac:dyDescent="0.15">
      <c r="G87" s="80"/>
      <c r="H87" s="78"/>
      <c r="I87" s="891"/>
      <c r="J87" s="897"/>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9"/>
      <c r="AS87" s="350"/>
      <c r="AT87" s="357"/>
      <c r="AU87" s="78"/>
      <c r="AV87" s="889"/>
      <c r="AW87" s="472"/>
      <c r="AX87" s="472"/>
      <c r="AY87" s="472"/>
      <c r="AZ87" s="472"/>
      <c r="BA87" s="472"/>
      <c r="BB87" s="472"/>
      <c r="BC87" s="472"/>
      <c r="BD87" s="472"/>
      <c r="BE87" s="472"/>
      <c r="BF87" s="472"/>
      <c r="BG87" s="472"/>
      <c r="BH87" s="472"/>
      <c r="BI87" s="472"/>
      <c r="BJ87" s="472"/>
      <c r="BK87" s="472"/>
      <c r="BL87" s="472"/>
      <c r="BM87" s="472"/>
      <c r="BN87" s="472"/>
      <c r="BO87" s="472"/>
      <c r="BP87" s="472"/>
      <c r="BQ87" s="472"/>
      <c r="BR87" s="472"/>
      <c r="BS87" s="472"/>
      <c r="BT87" s="472"/>
      <c r="BU87" s="472"/>
      <c r="BV87" s="472"/>
      <c r="BW87" s="472"/>
      <c r="BX87" s="472"/>
      <c r="BY87" s="472"/>
      <c r="BZ87" s="472"/>
      <c r="CA87" s="472"/>
      <c r="CB87" s="472"/>
      <c r="CC87" s="472"/>
      <c r="CD87" s="472"/>
      <c r="CE87" s="464"/>
      <c r="CF87" s="350"/>
      <c r="CN87" s="442"/>
      <c r="CO87" s="442"/>
      <c r="CP87" s="442"/>
      <c r="CQ87" s="442"/>
      <c r="CR87" s="442"/>
      <c r="CS87" s="442"/>
      <c r="CT87" s="442"/>
    </row>
    <row r="88" spans="7:98" ht="28.5" customHeight="1" x14ac:dyDescent="0.15">
      <c r="G88" s="80"/>
      <c r="H88" s="78"/>
      <c r="I88" s="471"/>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2"/>
      <c r="AR88" s="464"/>
      <c r="AS88" s="350"/>
      <c r="AT88" s="357"/>
      <c r="AU88" s="78"/>
      <c r="AV88" s="889"/>
      <c r="AW88" s="472"/>
      <c r="AX88" s="472"/>
      <c r="AY88" s="472"/>
      <c r="AZ88" s="472"/>
      <c r="BA88" s="472"/>
      <c r="BB88" s="472"/>
      <c r="BC88" s="472"/>
      <c r="BD88" s="472"/>
      <c r="BE88" s="472"/>
      <c r="BF88" s="472"/>
      <c r="BG88" s="472"/>
      <c r="BH88" s="472"/>
      <c r="BI88" s="472"/>
      <c r="BJ88" s="472"/>
      <c r="BK88" s="472"/>
      <c r="BL88" s="472"/>
      <c r="BM88" s="472"/>
      <c r="BN88" s="472"/>
      <c r="BO88" s="472"/>
      <c r="BP88" s="472"/>
      <c r="BQ88" s="472"/>
      <c r="BR88" s="472"/>
      <c r="BS88" s="472"/>
      <c r="BT88" s="472"/>
      <c r="BU88" s="472"/>
      <c r="BV88" s="472"/>
      <c r="BW88" s="472"/>
      <c r="BX88" s="472"/>
      <c r="BY88" s="472"/>
      <c r="BZ88" s="472"/>
      <c r="CA88" s="472"/>
      <c r="CB88" s="472"/>
      <c r="CC88" s="472"/>
      <c r="CD88" s="472"/>
      <c r="CE88" s="464"/>
      <c r="CF88" s="350"/>
      <c r="CN88" s="442"/>
      <c r="CO88" s="442"/>
      <c r="CP88" s="442"/>
      <c r="CQ88" s="442"/>
      <c r="CR88" s="442"/>
      <c r="CS88" s="442"/>
      <c r="CT88" s="442"/>
    </row>
    <row r="89" spans="7:98" ht="28.5" customHeight="1" x14ac:dyDescent="0.15">
      <c r="G89" s="80"/>
      <c r="H89" s="78"/>
      <c r="I89" s="471"/>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72"/>
      <c r="AM89" s="472"/>
      <c r="AN89" s="472"/>
      <c r="AO89" s="472"/>
      <c r="AP89" s="472"/>
      <c r="AQ89" s="472"/>
      <c r="AR89" s="464"/>
      <c r="AS89" s="350"/>
      <c r="AT89" s="357"/>
      <c r="AU89" s="78"/>
      <c r="AV89" s="889"/>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64"/>
      <c r="CF89" s="350"/>
      <c r="CN89" s="442"/>
      <c r="CO89" s="442"/>
      <c r="CP89" s="442"/>
      <c r="CQ89" s="442"/>
      <c r="CR89" s="442"/>
      <c r="CS89" s="442"/>
      <c r="CT89" s="442"/>
    </row>
    <row r="90" spans="7:98" ht="28.5" customHeight="1" x14ac:dyDescent="0.15">
      <c r="G90" s="80"/>
      <c r="H90" s="62"/>
      <c r="I90" s="62"/>
      <c r="J90" s="62"/>
      <c r="K90" s="62"/>
      <c r="L90" s="62"/>
      <c r="M90" s="62"/>
      <c r="N90" s="62"/>
      <c r="O90" s="62"/>
      <c r="P90" s="62"/>
      <c r="Q90" s="62"/>
      <c r="R90" s="62"/>
      <c r="S90" s="62"/>
      <c r="T90" s="62"/>
      <c r="U90" s="62"/>
      <c r="V90" s="350"/>
      <c r="W90" s="350"/>
      <c r="X90" s="350"/>
      <c r="Y90" s="374"/>
      <c r="Z90" s="350"/>
      <c r="AA90" s="350"/>
      <c r="AB90" s="350"/>
      <c r="AC90" s="350"/>
      <c r="AD90" s="350"/>
      <c r="AE90" s="350"/>
      <c r="AF90" s="350"/>
      <c r="AG90" s="350"/>
      <c r="AH90" s="350"/>
      <c r="AI90" s="350"/>
      <c r="AJ90" s="350"/>
      <c r="AK90" s="350"/>
      <c r="AL90" s="350"/>
      <c r="AM90" s="350"/>
      <c r="AN90" s="350"/>
      <c r="AO90" s="350"/>
      <c r="AP90" s="350"/>
      <c r="AQ90" s="350"/>
      <c r="AR90" s="350"/>
      <c r="AU90" s="62"/>
      <c r="AV90" s="62"/>
      <c r="AW90" s="62"/>
      <c r="AX90" s="62"/>
      <c r="AY90" s="62"/>
      <c r="AZ90" s="62"/>
      <c r="BA90" s="62"/>
      <c r="BB90" s="62"/>
      <c r="BC90" s="62"/>
      <c r="BD90" s="62"/>
      <c r="BE90" s="62"/>
      <c r="BF90" s="62"/>
      <c r="BG90" s="62"/>
      <c r="BH90" s="62"/>
      <c r="BI90" s="350"/>
      <c r="BJ90" s="350"/>
      <c r="BK90" s="350"/>
      <c r="BL90" s="374"/>
      <c r="BM90" s="350"/>
      <c r="BN90" s="350"/>
      <c r="BO90" s="350"/>
      <c r="BP90" s="350"/>
      <c r="BQ90" s="350"/>
      <c r="BR90" s="350"/>
      <c r="BS90" s="350"/>
      <c r="BT90" s="350"/>
      <c r="BU90" s="350"/>
      <c r="BV90" s="350"/>
      <c r="BW90" s="350"/>
      <c r="BX90" s="350"/>
      <c r="BY90" s="350"/>
      <c r="BZ90" s="350"/>
      <c r="CA90" s="350"/>
      <c r="CB90" s="350"/>
      <c r="CC90" s="350"/>
      <c r="CD90" s="350"/>
      <c r="CE90" s="350"/>
      <c r="CF90" s="2"/>
    </row>
    <row r="91" spans="7:98" ht="66.75" customHeight="1" x14ac:dyDescent="0.15">
      <c r="G91" s="80"/>
      <c r="H91" s="112"/>
      <c r="I91" s="112"/>
      <c r="J91" s="112"/>
      <c r="K91" s="112"/>
      <c r="L91" s="112"/>
      <c r="M91" s="112"/>
      <c r="N91" s="112"/>
      <c r="O91" s="112"/>
      <c r="P91" s="112"/>
      <c r="Q91" s="112"/>
      <c r="R91" s="112"/>
      <c r="S91" s="112"/>
      <c r="T91" s="112"/>
      <c r="U91" s="112"/>
      <c r="V91" s="80"/>
      <c r="W91" s="80"/>
      <c r="X91" s="2"/>
      <c r="Y91" s="376"/>
      <c r="Z91" s="2"/>
      <c r="AA91" s="2"/>
      <c r="AB91" s="2"/>
      <c r="AC91" s="2"/>
      <c r="AD91" s="2"/>
      <c r="AE91" s="2"/>
      <c r="AF91" s="2"/>
      <c r="AG91" s="2"/>
      <c r="AH91" s="863" t="s">
        <v>467</v>
      </c>
      <c r="AI91" s="863"/>
      <c r="AJ91" s="863"/>
      <c r="AK91" s="863"/>
      <c r="AL91" s="863">
        <f>入力①!$D$7</f>
        <v>44881</v>
      </c>
      <c r="AM91" s="863"/>
      <c r="AN91" s="863"/>
      <c r="AO91" s="863"/>
      <c r="AP91" s="863"/>
      <c r="AQ91" s="863"/>
      <c r="AR91" s="863"/>
      <c r="AS91" s="863"/>
      <c r="AU91" s="2"/>
      <c r="AV91" s="2"/>
      <c r="AW91" s="2"/>
      <c r="AX91" s="2"/>
      <c r="AY91" s="2"/>
      <c r="AZ91" s="2"/>
      <c r="BA91" s="2"/>
      <c r="BB91" s="2"/>
      <c r="BC91" s="2"/>
      <c r="BD91" s="2"/>
      <c r="BE91" s="2"/>
      <c r="BF91" s="2"/>
      <c r="BG91" s="2"/>
      <c r="BH91" s="2"/>
      <c r="BI91" s="2"/>
      <c r="BJ91" s="2"/>
      <c r="BK91" s="376"/>
      <c r="BL91" s="2"/>
      <c r="BM91" s="2"/>
      <c r="BN91" s="2"/>
      <c r="BO91" s="2"/>
      <c r="BP91" s="2"/>
      <c r="BQ91" s="2"/>
      <c r="BR91" s="863" t="s">
        <v>467</v>
      </c>
      <c r="BS91" s="863"/>
      <c r="BT91" s="863"/>
      <c r="BU91" s="863"/>
      <c r="BV91" s="863">
        <f>入力①!$D$7</f>
        <v>44881</v>
      </c>
      <c r="BW91" s="863"/>
      <c r="BX91" s="863"/>
      <c r="BY91" s="863"/>
      <c r="BZ91" s="863"/>
      <c r="CA91" s="863"/>
      <c r="CB91" s="863"/>
      <c r="CC91" s="863"/>
    </row>
    <row r="92" spans="7:98" ht="64.5" x14ac:dyDescent="0.15">
      <c r="G92" s="80"/>
      <c r="H92" s="856" t="s">
        <v>511</v>
      </c>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479"/>
      <c r="AT92" s="477"/>
      <c r="AU92" s="856" t="s">
        <v>512</v>
      </c>
      <c r="AV92" s="856"/>
      <c r="AW92" s="856"/>
      <c r="AX92" s="856"/>
      <c r="AY92" s="856"/>
      <c r="AZ92" s="856"/>
      <c r="BA92" s="856"/>
      <c r="BB92" s="856"/>
      <c r="BC92" s="856"/>
      <c r="BD92" s="856"/>
      <c r="BE92" s="856"/>
      <c r="BF92" s="856"/>
      <c r="BG92" s="856"/>
      <c r="BH92" s="856"/>
      <c r="BI92" s="856"/>
      <c r="BJ92" s="856"/>
      <c r="BK92" s="856"/>
      <c r="BL92" s="856"/>
      <c r="BM92" s="856"/>
      <c r="BN92" s="856"/>
      <c r="BO92" s="856"/>
      <c r="BP92" s="856"/>
      <c r="BQ92" s="856"/>
      <c r="BR92" s="856"/>
      <c r="BS92" s="856"/>
      <c r="BT92" s="856"/>
      <c r="BU92" s="856"/>
      <c r="BV92" s="856"/>
      <c r="BW92" s="856"/>
      <c r="BX92" s="856"/>
      <c r="BY92" s="856"/>
      <c r="BZ92" s="856"/>
      <c r="CA92" s="856"/>
      <c r="CB92" s="856"/>
    </row>
    <row r="93" spans="7:98" ht="21.75" customHeight="1" x14ac:dyDescent="0.15">
      <c r="G93" s="80"/>
      <c r="H93" s="112"/>
      <c r="I93" s="112"/>
      <c r="J93" s="112"/>
      <c r="K93" s="112"/>
      <c r="L93" s="112"/>
      <c r="M93" s="112"/>
      <c r="N93" s="112"/>
      <c r="O93" s="112"/>
      <c r="P93" s="112"/>
      <c r="Q93" s="112"/>
      <c r="R93" s="112"/>
      <c r="S93" s="112"/>
      <c r="T93" s="112"/>
      <c r="U93" s="112"/>
      <c r="V93" s="80"/>
      <c r="W93" s="80"/>
      <c r="X93" s="2"/>
      <c r="Y93" s="376"/>
      <c r="Z93" s="2"/>
      <c r="AA93" s="2"/>
      <c r="AB93" s="2"/>
      <c r="AC93" s="2"/>
      <c r="AD93" s="2"/>
      <c r="AE93" s="2"/>
      <c r="AF93" s="2"/>
      <c r="AG93" s="2"/>
      <c r="AH93" s="2"/>
      <c r="AI93" s="2"/>
      <c r="AJ93" s="2"/>
      <c r="AK93" s="2"/>
      <c r="AL93" s="2"/>
      <c r="AM93" s="2"/>
      <c r="AN93" s="2"/>
      <c r="AO93" s="2"/>
      <c r="AP93" s="2"/>
      <c r="AQ93" s="2"/>
      <c r="AR93" s="2"/>
      <c r="AT93" s="80"/>
      <c r="AU93" s="80"/>
      <c r="AV93" s="80"/>
      <c r="AW93" s="80"/>
      <c r="AX93" s="80"/>
      <c r="AY93" s="80"/>
      <c r="AZ93" s="80"/>
      <c r="BA93" s="80"/>
      <c r="BB93" s="80"/>
      <c r="BC93" s="80"/>
      <c r="BD93" s="80"/>
      <c r="BE93" s="80"/>
      <c r="BF93" s="80"/>
      <c r="BG93" s="80"/>
      <c r="BH93" s="80"/>
      <c r="BI93" s="80"/>
      <c r="BJ93" s="80"/>
      <c r="BK93" s="381"/>
      <c r="BL93" s="80"/>
      <c r="BM93" s="80"/>
      <c r="BN93" s="80"/>
      <c r="BO93" s="80"/>
      <c r="BP93" s="80"/>
      <c r="BQ93" s="80"/>
      <c r="BR93" s="80"/>
      <c r="BS93" s="80"/>
      <c r="BT93" s="80"/>
      <c r="BU93" s="80"/>
      <c r="BV93" s="80"/>
      <c r="BW93" s="80"/>
      <c r="BX93" s="80"/>
      <c r="BY93" s="80"/>
      <c r="BZ93" s="80"/>
      <c r="CA93" s="80"/>
      <c r="CB93" s="80"/>
    </row>
    <row r="94" spans="7:98" ht="15" customHeight="1" x14ac:dyDescent="0.15">
      <c r="G94" s="80"/>
      <c r="H94" s="857" t="s">
        <v>413</v>
      </c>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476"/>
      <c r="AT94" s="189"/>
      <c r="AU94" s="857" t="s">
        <v>447</v>
      </c>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row>
    <row r="95" spans="7:98" ht="15" customHeight="1" x14ac:dyDescent="0.15">
      <c r="G95" s="80"/>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476"/>
      <c r="AT95" s="189"/>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row>
    <row r="96" spans="7:98" ht="15" customHeight="1" x14ac:dyDescent="0.15">
      <c r="G96" s="80"/>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476"/>
      <c r="AT96" s="189"/>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row>
    <row r="97" spans="7:88" ht="15" customHeight="1" x14ac:dyDescent="0.15">
      <c r="G97" s="80"/>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476"/>
      <c r="AT97" s="189"/>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row>
    <row r="98" spans="7:88" ht="15" customHeight="1" x14ac:dyDescent="0.15">
      <c r="G98" s="80"/>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476"/>
      <c r="AT98" s="189"/>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row>
    <row r="99" spans="7:88" x14ac:dyDescent="0.15">
      <c r="G99" s="80"/>
      <c r="H99" s="73"/>
      <c r="I99" s="73"/>
      <c r="J99" s="73"/>
      <c r="K99" s="73"/>
      <c r="L99" s="73"/>
      <c r="M99" s="73"/>
      <c r="N99" s="73"/>
      <c r="O99" s="73"/>
      <c r="P99" s="73"/>
      <c r="Q99" s="73"/>
      <c r="R99" s="73"/>
      <c r="S99" s="73"/>
      <c r="T99" s="73"/>
      <c r="U99" s="73"/>
      <c r="V99" s="74"/>
      <c r="W99" s="74"/>
      <c r="X99" s="74"/>
      <c r="Y99" s="388"/>
      <c r="Z99" s="74"/>
      <c r="AA99" s="74"/>
      <c r="AB99" s="74"/>
      <c r="AC99" s="74"/>
      <c r="AD99" s="74"/>
      <c r="AE99" s="74"/>
      <c r="AF99" s="74"/>
      <c r="AG99" s="74"/>
      <c r="AH99" s="74"/>
      <c r="AI99" s="74"/>
      <c r="AJ99" s="74"/>
      <c r="AK99" s="74"/>
      <c r="AL99" s="74"/>
      <c r="AM99" s="74"/>
      <c r="AN99" s="74"/>
      <c r="AO99" s="74"/>
      <c r="AP99" s="74"/>
      <c r="AQ99" s="74"/>
      <c r="AR99" s="74"/>
      <c r="AS99" s="350"/>
      <c r="AT99" s="80"/>
      <c r="AU99" s="80"/>
      <c r="AV99" s="80"/>
      <c r="AW99" s="80"/>
      <c r="AX99" s="80"/>
      <c r="AY99" s="80"/>
      <c r="AZ99" s="80"/>
      <c r="BA99" s="80"/>
      <c r="BB99" s="80"/>
      <c r="BC99" s="80"/>
      <c r="BD99" s="80"/>
      <c r="BE99" s="80"/>
      <c r="BF99" s="80"/>
      <c r="BG99" s="80"/>
      <c r="BH99" s="80"/>
      <c r="BI99" s="80"/>
      <c r="BJ99" s="80"/>
      <c r="BK99" s="381"/>
      <c r="BL99" s="80"/>
      <c r="BM99" s="80"/>
      <c r="BN99" s="80"/>
      <c r="BO99" s="80"/>
      <c r="BP99" s="80"/>
      <c r="BQ99" s="80"/>
      <c r="BR99" s="80"/>
      <c r="BS99" s="80"/>
      <c r="BT99" s="80"/>
      <c r="BU99" s="80"/>
      <c r="BV99" s="80"/>
      <c r="BW99" s="80"/>
      <c r="BX99" s="80"/>
      <c r="BY99" s="80"/>
      <c r="BZ99" s="80"/>
      <c r="CA99" s="80"/>
      <c r="CB99" s="80"/>
    </row>
    <row r="100" spans="7:88" ht="33" customHeight="1" x14ac:dyDescent="0.15">
      <c r="G100" s="80"/>
      <c r="H100" s="886"/>
      <c r="I100" s="886"/>
      <c r="J100" s="886"/>
      <c r="K100" s="886"/>
      <c r="L100" s="886"/>
      <c r="M100" s="886"/>
      <c r="N100" s="886"/>
      <c r="O100" s="886"/>
      <c r="P100" s="886"/>
      <c r="Q100" s="886"/>
      <c r="R100" s="886"/>
      <c r="S100" s="886"/>
      <c r="T100" s="886"/>
      <c r="U100" s="886"/>
      <c r="V100" s="886"/>
      <c r="W100" s="886"/>
      <c r="X100" s="100"/>
      <c r="Y100" s="385"/>
      <c r="Z100" s="100"/>
      <c r="AA100" s="100"/>
      <c r="AB100" s="100"/>
      <c r="AC100" s="100"/>
      <c r="AD100" s="100"/>
      <c r="AE100" s="100"/>
      <c r="AF100" s="100"/>
      <c r="AG100" s="100"/>
      <c r="AH100" s="100"/>
      <c r="AI100" s="100"/>
      <c r="AJ100" s="100"/>
      <c r="AK100" s="100"/>
      <c r="AL100" s="100"/>
      <c r="AM100" s="100"/>
      <c r="AN100" s="100"/>
      <c r="AO100" s="100"/>
      <c r="AP100" s="100"/>
      <c r="AQ100" s="100"/>
      <c r="AR100" s="100"/>
      <c r="AS100" s="101"/>
      <c r="AT100" s="358"/>
      <c r="AU100" s="358"/>
      <c r="AV100" s="358"/>
      <c r="AW100" s="358"/>
      <c r="AX100" s="358"/>
      <c r="AY100" s="358"/>
      <c r="AZ100" s="358"/>
      <c r="BA100" s="358"/>
      <c r="BB100" s="358"/>
      <c r="BC100" s="358"/>
      <c r="BD100" s="358"/>
      <c r="BE100" s="358"/>
      <c r="BF100" s="358"/>
      <c r="BG100" s="358"/>
      <c r="BH100" s="358"/>
      <c r="BI100" s="358"/>
      <c r="BJ100" s="358"/>
      <c r="BK100" s="382"/>
      <c r="BL100" s="358"/>
      <c r="BM100" s="358"/>
      <c r="BN100" s="358"/>
      <c r="BO100" s="358"/>
      <c r="BP100" s="358"/>
      <c r="BQ100" s="358"/>
      <c r="BR100" s="358"/>
      <c r="BS100" s="358"/>
      <c r="BT100" s="358"/>
      <c r="BU100" s="358"/>
      <c r="BV100" s="358"/>
      <c r="BW100" s="358"/>
      <c r="BX100" s="358"/>
      <c r="BY100" s="358"/>
      <c r="BZ100" s="358"/>
      <c r="CA100" s="358"/>
      <c r="CB100" s="358"/>
      <c r="CC100" s="101"/>
      <c r="CD100" s="101"/>
      <c r="CF100" s="128"/>
      <c r="CG100" s="128"/>
      <c r="CH100" s="128"/>
      <c r="CI100" s="128"/>
      <c r="CJ100" s="128"/>
    </row>
    <row r="101" spans="7:88" ht="51.75" customHeight="1" x14ac:dyDescent="0.15">
      <c r="G101" s="80"/>
      <c r="H101" s="886"/>
      <c r="I101" s="886"/>
      <c r="J101" s="886"/>
      <c r="K101" s="886"/>
      <c r="L101" s="886"/>
      <c r="M101" s="886"/>
      <c r="N101" s="886"/>
      <c r="O101" s="886"/>
      <c r="P101" s="886"/>
      <c r="Q101" s="886"/>
      <c r="R101" s="886"/>
      <c r="S101" s="886"/>
      <c r="T101" s="886"/>
      <c r="U101" s="886"/>
      <c r="V101" s="886"/>
      <c r="W101" s="886"/>
      <c r="X101" s="100"/>
      <c r="Y101" s="385"/>
      <c r="Z101" s="100"/>
      <c r="AA101" s="100"/>
      <c r="AB101" s="100"/>
      <c r="AC101" s="100"/>
      <c r="AD101" s="100"/>
      <c r="AE101" s="100"/>
      <c r="AF101" s="100"/>
      <c r="AG101" s="100"/>
      <c r="AH101" s="100"/>
      <c r="AI101" s="100"/>
      <c r="AJ101" s="100"/>
      <c r="AK101" s="100"/>
      <c r="AL101" s="100"/>
      <c r="AM101" s="100"/>
      <c r="AN101" s="100"/>
      <c r="AO101" s="100"/>
      <c r="AP101" s="100"/>
      <c r="AQ101" s="100"/>
      <c r="AR101" s="100"/>
      <c r="AS101" s="101"/>
      <c r="AT101" s="101"/>
      <c r="AU101" s="101"/>
      <c r="AV101" s="101"/>
      <c r="AW101" s="101"/>
      <c r="AX101" s="101"/>
      <c r="AY101" s="101"/>
      <c r="AZ101" s="101"/>
      <c r="BA101" s="101"/>
      <c r="BB101" s="101"/>
      <c r="BC101" s="101"/>
      <c r="BD101" s="101"/>
      <c r="BE101" s="101"/>
      <c r="BF101" s="101"/>
      <c r="BG101" s="101"/>
      <c r="BH101" s="101"/>
      <c r="BI101" s="101"/>
      <c r="BJ101" s="101"/>
      <c r="BK101" s="383"/>
      <c r="BL101" s="101"/>
      <c r="BM101" s="101"/>
      <c r="BN101" s="101"/>
      <c r="BO101" s="101"/>
      <c r="BP101" s="101"/>
      <c r="BQ101" s="101"/>
      <c r="BR101" s="101"/>
      <c r="BS101" s="101"/>
      <c r="BT101" s="101"/>
      <c r="BU101" s="101"/>
      <c r="BV101" s="101"/>
      <c r="BW101" s="101"/>
      <c r="BX101" s="101"/>
      <c r="BY101" s="101"/>
      <c r="BZ101" s="101"/>
      <c r="CA101" s="101"/>
      <c r="CB101" s="101"/>
      <c r="CC101" s="101"/>
      <c r="CD101" s="101"/>
      <c r="CF101" s="128"/>
      <c r="CG101" s="128"/>
      <c r="CH101" s="128"/>
      <c r="CI101" s="128"/>
      <c r="CJ101" s="128"/>
    </row>
    <row r="102" spans="7:88" ht="51.75" customHeight="1" x14ac:dyDescent="0.15">
      <c r="G102" s="80"/>
      <c r="H102" s="100"/>
      <c r="I102" s="100"/>
      <c r="J102" s="100"/>
      <c r="K102" s="100"/>
      <c r="L102" s="100"/>
      <c r="M102" s="100"/>
      <c r="N102" s="100"/>
      <c r="O102" s="100"/>
      <c r="P102" s="100"/>
      <c r="Q102" s="100"/>
      <c r="R102" s="100"/>
      <c r="S102" s="100"/>
      <c r="T102" s="100"/>
      <c r="U102" s="100"/>
      <c r="V102" s="100"/>
      <c r="W102" s="100"/>
      <c r="X102" s="100"/>
      <c r="Y102" s="385"/>
      <c r="Z102" s="100"/>
      <c r="AA102" s="100"/>
      <c r="AB102" s="100"/>
      <c r="AC102" s="100"/>
      <c r="AD102" s="100"/>
      <c r="AE102" s="100"/>
      <c r="AF102" s="100"/>
      <c r="AG102" s="100"/>
      <c r="AH102" s="100"/>
      <c r="AI102" s="100"/>
      <c r="AJ102" s="100"/>
      <c r="AK102" s="100"/>
      <c r="AL102" s="100"/>
      <c r="AM102" s="100"/>
      <c r="AN102" s="100"/>
      <c r="AO102" s="100"/>
      <c r="AP102" s="100"/>
      <c r="AQ102" s="100"/>
      <c r="AR102" s="100"/>
      <c r="AS102" s="101"/>
      <c r="AT102" s="101"/>
      <c r="AU102" s="101"/>
      <c r="AV102" s="101"/>
      <c r="AW102" s="101"/>
      <c r="AX102" s="101"/>
      <c r="AY102" s="101"/>
      <c r="AZ102" s="101"/>
      <c r="BA102" s="101"/>
      <c r="BB102" s="101"/>
      <c r="BC102" s="101"/>
      <c r="BD102" s="101"/>
      <c r="BE102" s="101"/>
      <c r="BF102" s="101"/>
      <c r="BG102" s="101"/>
      <c r="BH102" s="101"/>
      <c r="BI102" s="101"/>
      <c r="BJ102" s="101"/>
      <c r="BK102" s="383"/>
      <c r="BL102" s="101"/>
      <c r="BM102" s="101"/>
      <c r="BN102" s="101"/>
      <c r="BO102" s="101"/>
      <c r="BP102" s="101"/>
      <c r="BQ102" s="101"/>
      <c r="BR102" s="101"/>
      <c r="BS102" s="101"/>
      <c r="BT102" s="101"/>
      <c r="BU102" s="101"/>
      <c r="BV102" s="101"/>
      <c r="BW102" s="101"/>
      <c r="BX102" s="101"/>
      <c r="BY102" s="101"/>
      <c r="BZ102" s="101"/>
      <c r="CA102" s="101"/>
      <c r="CB102" s="101"/>
      <c r="CC102" s="101"/>
      <c r="CD102" s="101"/>
      <c r="CE102" s="2"/>
      <c r="CI102" s="128"/>
      <c r="CJ102" s="128"/>
    </row>
    <row r="103" spans="7:88" ht="51.75" customHeight="1" x14ac:dyDescent="0.15">
      <c r="G103" s="80"/>
      <c r="H103" s="100"/>
      <c r="I103" s="100"/>
      <c r="J103" s="100"/>
      <c r="K103" s="100"/>
      <c r="L103" s="100"/>
      <c r="M103" s="100"/>
      <c r="N103" s="100"/>
      <c r="O103" s="100"/>
      <c r="P103" s="100"/>
      <c r="Q103" s="100"/>
      <c r="R103" s="100"/>
      <c r="S103" s="100"/>
      <c r="T103" s="100"/>
      <c r="U103" s="100"/>
      <c r="V103" s="100"/>
      <c r="W103" s="100"/>
      <c r="X103" s="100"/>
      <c r="Y103" s="385"/>
      <c r="Z103" s="100"/>
      <c r="AA103" s="100"/>
      <c r="AB103" s="100"/>
      <c r="AC103" s="100"/>
      <c r="AD103" s="100"/>
      <c r="AE103" s="100"/>
      <c r="AF103" s="100"/>
      <c r="AG103" s="100"/>
      <c r="AH103" s="100"/>
      <c r="AI103" s="100"/>
      <c r="AJ103" s="100"/>
      <c r="AK103" s="100"/>
      <c r="AL103" s="100"/>
      <c r="AM103" s="100"/>
      <c r="AN103" s="100"/>
      <c r="AO103" s="100"/>
      <c r="AP103" s="100"/>
      <c r="AQ103" s="100"/>
      <c r="AR103" s="100"/>
      <c r="AS103" s="101"/>
      <c r="AT103" s="101"/>
      <c r="AU103" s="101"/>
      <c r="AV103" s="101"/>
      <c r="AW103" s="101"/>
      <c r="AX103" s="101"/>
      <c r="AY103" s="101"/>
      <c r="AZ103" s="101"/>
      <c r="BA103" s="101"/>
      <c r="BB103" s="101"/>
      <c r="BC103" s="101"/>
      <c r="BD103" s="101"/>
      <c r="BE103" s="101"/>
      <c r="BF103" s="101"/>
      <c r="BG103" s="101"/>
      <c r="BH103" s="101"/>
      <c r="BI103" s="101"/>
      <c r="BJ103" s="101"/>
      <c r="BK103" s="383"/>
      <c r="BL103" s="101"/>
      <c r="BM103" s="101"/>
      <c r="BN103" s="101"/>
      <c r="BO103" s="101"/>
      <c r="BP103" s="101"/>
      <c r="BQ103" s="101"/>
      <c r="BR103" s="101"/>
      <c r="BS103" s="101"/>
      <c r="BT103" s="101"/>
      <c r="BU103" s="101"/>
      <c r="BV103" s="101"/>
      <c r="BW103" s="101"/>
      <c r="BX103" s="101"/>
      <c r="BY103" s="101"/>
      <c r="BZ103" s="101"/>
      <c r="CA103" s="101"/>
      <c r="CB103" s="101"/>
      <c r="CC103" s="101"/>
      <c r="CD103" s="101"/>
      <c r="CI103" s="128"/>
      <c r="CJ103" s="128"/>
    </row>
    <row r="104" spans="7:88" ht="51.75" customHeight="1" x14ac:dyDescent="0.15">
      <c r="G104" s="80"/>
      <c r="H104" s="101"/>
      <c r="I104" s="101"/>
      <c r="J104" s="101"/>
      <c r="K104" s="101"/>
      <c r="L104" s="62"/>
      <c r="M104" s="62"/>
      <c r="N104" s="62"/>
      <c r="O104" s="62"/>
      <c r="P104" s="62"/>
      <c r="Q104" s="62"/>
      <c r="R104" s="62"/>
      <c r="S104" s="62"/>
      <c r="T104" s="62"/>
      <c r="U104" s="62"/>
      <c r="V104" s="128"/>
      <c r="W104" s="128"/>
      <c r="X104" s="128"/>
      <c r="Y104" s="374"/>
      <c r="Z104" s="128"/>
      <c r="AA104" s="128"/>
      <c r="AB104" s="128"/>
      <c r="AC104" s="128"/>
      <c r="AD104" s="128"/>
      <c r="AE104" s="128"/>
      <c r="AF104" s="128"/>
      <c r="AG104" s="128"/>
      <c r="AH104" s="128"/>
      <c r="AI104" s="128"/>
      <c r="AJ104" s="128"/>
      <c r="AK104" s="128"/>
      <c r="AL104" s="128"/>
      <c r="AM104" s="128"/>
      <c r="AN104" s="128"/>
      <c r="AO104" s="128"/>
      <c r="AP104" s="128"/>
      <c r="AQ104" s="128"/>
      <c r="AR104" s="128"/>
      <c r="AS104" s="101"/>
      <c r="AT104" s="101"/>
      <c r="AU104" s="101"/>
      <c r="AV104" s="101"/>
      <c r="AW104" s="101"/>
      <c r="AX104" s="101"/>
      <c r="AY104" s="101"/>
      <c r="AZ104" s="101"/>
      <c r="BA104" s="101"/>
      <c r="BB104" s="101"/>
      <c r="BC104" s="101"/>
      <c r="BD104" s="101"/>
      <c r="BE104" s="101"/>
      <c r="BF104" s="101"/>
      <c r="BG104" s="101"/>
      <c r="BH104" s="101"/>
      <c r="BI104" s="101"/>
      <c r="BJ104" s="101"/>
      <c r="BK104" s="383"/>
      <c r="BL104" s="101"/>
      <c r="BM104" s="101"/>
      <c r="BN104" s="101"/>
      <c r="BO104" s="101"/>
      <c r="BP104" s="101"/>
      <c r="BQ104" s="101"/>
      <c r="BR104" s="101"/>
      <c r="BS104" s="101"/>
      <c r="BT104" s="101"/>
      <c r="BU104" s="101"/>
      <c r="BV104" s="101"/>
      <c r="BW104" s="101"/>
      <c r="BX104" s="101"/>
      <c r="BY104" s="101"/>
      <c r="BZ104" s="101"/>
      <c r="CA104" s="101"/>
      <c r="CB104" s="101"/>
      <c r="CC104" s="101"/>
      <c r="CD104" s="101"/>
      <c r="CI104" s="128"/>
      <c r="CJ104" s="128"/>
    </row>
    <row r="105" spans="7:88" ht="51.75" customHeight="1" x14ac:dyDescent="0.15">
      <c r="G105" s="80"/>
      <c r="H105" s="101"/>
      <c r="I105" s="101"/>
      <c r="J105" s="101"/>
      <c r="K105" s="101"/>
      <c r="L105" s="62"/>
      <c r="M105" s="62"/>
      <c r="N105" s="62"/>
      <c r="O105" s="62"/>
      <c r="P105" s="62"/>
      <c r="Q105" s="62"/>
      <c r="R105" s="62"/>
      <c r="S105" s="62"/>
      <c r="T105" s="62"/>
      <c r="U105" s="62"/>
      <c r="V105" s="128"/>
      <c r="W105" s="128"/>
      <c r="X105" s="128"/>
      <c r="Y105" s="374"/>
      <c r="Z105" s="128"/>
      <c r="AA105" s="128"/>
      <c r="AB105" s="128"/>
      <c r="AC105" s="128"/>
      <c r="AD105" s="128"/>
      <c r="AE105" s="128"/>
      <c r="AF105" s="128"/>
      <c r="AG105" s="128"/>
      <c r="AH105" s="128"/>
      <c r="AI105" s="128"/>
      <c r="AJ105" s="128"/>
      <c r="AK105" s="128"/>
      <c r="AL105" s="128"/>
      <c r="AM105" s="101"/>
      <c r="AN105" s="128"/>
      <c r="AO105" s="128"/>
      <c r="AP105" s="128"/>
      <c r="AQ105" s="128"/>
      <c r="AR105" s="128"/>
      <c r="AS105" s="101"/>
      <c r="AT105" s="101"/>
      <c r="AU105" s="101"/>
      <c r="AV105" s="101"/>
      <c r="AW105" s="101"/>
      <c r="AX105" s="101"/>
      <c r="AY105" s="101"/>
      <c r="AZ105" s="101"/>
      <c r="BA105" s="101"/>
      <c r="BB105" s="101"/>
      <c r="BC105" s="101"/>
      <c r="BD105" s="101"/>
      <c r="BE105" s="101"/>
      <c r="BF105" s="101"/>
      <c r="BG105" s="101"/>
      <c r="BH105" s="101"/>
      <c r="BI105" s="101"/>
      <c r="BJ105" s="101"/>
      <c r="BK105" s="383"/>
      <c r="BL105" s="101"/>
      <c r="BM105" s="101"/>
      <c r="BN105" s="101"/>
      <c r="BO105" s="101"/>
      <c r="BP105" s="101"/>
      <c r="BQ105" s="101"/>
      <c r="BR105" s="101"/>
      <c r="BS105" s="101"/>
      <c r="BT105" s="101"/>
      <c r="BU105" s="101"/>
      <c r="BV105" s="101"/>
      <c r="BW105" s="101"/>
      <c r="BX105" s="101"/>
      <c r="BY105" s="101"/>
      <c r="BZ105" s="101"/>
      <c r="CA105" s="101"/>
      <c r="CB105" s="101"/>
      <c r="CC105" s="101"/>
      <c r="CD105" s="101"/>
      <c r="CI105" s="128"/>
      <c r="CJ105" s="128"/>
    </row>
    <row r="106" spans="7:88" ht="51.75" customHeight="1" x14ac:dyDescent="0.15">
      <c r="G106" s="80"/>
      <c r="H106" s="101"/>
      <c r="I106" s="101"/>
      <c r="J106" s="101"/>
      <c r="K106" s="101"/>
      <c r="L106" s="62"/>
      <c r="M106" s="62"/>
      <c r="N106" s="62"/>
      <c r="O106" s="62"/>
      <c r="P106" s="62"/>
      <c r="Q106" s="62"/>
      <c r="R106" s="62"/>
      <c r="S106" s="62"/>
      <c r="T106" s="62"/>
      <c r="U106" s="62"/>
      <c r="V106" s="128"/>
      <c r="W106" s="128"/>
      <c r="X106" s="128"/>
      <c r="Y106" s="374"/>
      <c r="Z106" s="128"/>
      <c r="AA106" s="128"/>
      <c r="AB106" s="128"/>
      <c r="AC106" s="128"/>
      <c r="AD106" s="128"/>
      <c r="AE106" s="128"/>
      <c r="AF106" s="128"/>
      <c r="AG106" s="128"/>
      <c r="AH106" s="128"/>
      <c r="AI106" s="128"/>
      <c r="AJ106" s="128"/>
      <c r="AK106" s="128"/>
      <c r="AL106" s="128"/>
      <c r="AM106" s="101"/>
      <c r="AS106" s="101"/>
      <c r="AT106" s="101"/>
      <c r="AU106" s="101"/>
      <c r="AV106" s="101"/>
      <c r="AW106" s="101"/>
      <c r="AX106" s="101"/>
      <c r="AY106" s="101"/>
      <c r="AZ106" s="101"/>
      <c r="BA106" s="101"/>
      <c r="BB106" s="101"/>
      <c r="BC106" s="101"/>
      <c r="BD106" s="101"/>
      <c r="BE106" s="101"/>
      <c r="BF106" s="101"/>
      <c r="BG106" s="101"/>
      <c r="BH106" s="101"/>
      <c r="BI106" s="101"/>
      <c r="BJ106" s="101"/>
      <c r="BK106" s="383"/>
      <c r="BL106" s="101"/>
      <c r="BM106" s="101"/>
      <c r="BN106" s="101"/>
      <c r="BO106" s="101"/>
      <c r="BP106" s="101"/>
      <c r="BQ106" s="101"/>
      <c r="BR106" s="101"/>
      <c r="BS106" s="101"/>
      <c r="BT106" s="101"/>
      <c r="BU106" s="101"/>
      <c r="BV106" s="101"/>
      <c r="BW106" s="101"/>
      <c r="BX106" s="101"/>
      <c r="BY106" s="101"/>
      <c r="BZ106" s="101"/>
      <c r="CA106" s="101"/>
      <c r="CB106" s="101"/>
      <c r="CC106" s="101"/>
      <c r="CD106" s="101"/>
    </row>
    <row r="107" spans="7:88" ht="51.75" customHeight="1" x14ac:dyDescent="0.15">
      <c r="G107" s="80"/>
      <c r="H107" s="101"/>
      <c r="I107" s="101"/>
      <c r="J107" s="101"/>
      <c r="K107" s="101"/>
      <c r="L107" s="62"/>
      <c r="M107" s="62"/>
      <c r="N107" s="62"/>
      <c r="O107" s="62"/>
      <c r="P107" s="62"/>
      <c r="Q107" s="62"/>
      <c r="R107" s="62"/>
      <c r="S107" s="62"/>
      <c r="T107" s="62"/>
      <c r="U107" s="62"/>
      <c r="V107" s="128"/>
      <c r="W107" s="128"/>
      <c r="X107" s="128"/>
      <c r="Y107" s="374"/>
      <c r="Z107" s="128"/>
      <c r="AA107" s="128"/>
      <c r="AB107" s="128"/>
      <c r="AC107" s="128"/>
      <c r="AD107" s="128"/>
      <c r="AE107" s="128"/>
      <c r="AF107" s="128"/>
      <c r="AG107" s="128"/>
      <c r="AH107" s="128"/>
      <c r="AI107" s="128"/>
      <c r="AJ107" s="128"/>
      <c r="AK107" s="128"/>
      <c r="AL107" s="128"/>
      <c r="AM107" s="128"/>
      <c r="AS107" s="101"/>
      <c r="AT107" s="101"/>
      <c r="AU107" s="101"/>
      <c r="AV107" s="101"/>
      <c r="AW107" s="101"/>
      <c r="AX107" s="101"/>
      <c r="AY107" s="101"/>
      <c r="AZ107" s="101"/>
      <c r="BA107" s="101"/>
      <c r="BB107" s="101"/>
      <c r="BC107" s="101"/>
      <c r="BD107" s="101"/>
      <c r="BE107" s="101"/>
      <c r="BF107" s="101"/>
      <c r="BG107" s="101"/>
      <c r="BH107" s="101"/>
      <c r="BI107" s="101"/>
      <c r="BJ107" s="101"/>
      <c r="BK107" s="383"/>
      <c r="BL107" s="101"/>
      <c r="BM107" s="101"/>
      <c r="BN107" s="101"/>
      <c r="BO107" s="101"/>
      <c r="BP107" s="101"/>
      <c r="BQ107" s="101"/>
      <c r="BR107" s="101"/>
      <c r="BS107" s="101"/>
      <c r="BT107" s="101"/>
      <c r="BU107" s="101"/>
      <c r="BV107" s="101"/>
      <c r="BW107" s="101"/>
      <c r="BX107" s="101"/>
      <c r="BY107" s="101"/>
      <c r="BZ107" s="101"/>
      <c r="CA107" s="101"/>
      <c r="CB107" s="101"/>
      <c r="CC107" s="101"/>
      <c r="CD107" s="101"/>
    </row>
    <row r="108" spans="7:88" ht="51.75" customHeight="1" x14ac:dyDescent="0.15">
      <c r="G108" s="80"/>
      <c r="H108" s="101"/>
      <c r="I108" s="101"/>
      <c r="J108" s="101"/>
      <c r="K108" s="101"/>
      <c r="L108" s="62"/>
      <c r="M108" s="62"/>
      <c r="N108" s="62"/>
      <c r="O108" s="62"/>
      <c r="P108" s="62"/>
      <c r="Q108" s="62"/>
      <c r="R108" s="62"/>
      <c r="S108" s="62"/>
      <c r="T108" s="62"/>
      <c r="U108" s="62"/>
      <c r="V108" s="128"/>
      <c r="W108" s="128"/>
      <c r="X108" s="128"/>
      <c r="Y108" s="374"/>
      <c r="Z108" s="128"/>
      <c r="AA108" s="128"/>
      <c r="AB108" s="128"/>
      <c r="AC108" s="128"/>
      <c r="AD108" s="128"/>
      <c r="AE108" s="128"/>
      <c r="AF108" s="128"/>
      <c r="AG108" s="128"/>
      <c r="AH108" s="128"/>
      <c r="AI108" s="128"/>
      <c r="AJ108" s="128"/>
      <c r="AK108" s="128"/>
      <c r="AL108" s="128"/>
      <c r="AM108" s="128"/>
      <c r="AS108" s="101"/>
      <c r="AT108" s="101"/>
      <c r="AU108" s="101"/>
      <c r="AV108" s="101"/>
      <c r="AW108" s="101"/>
      <c r="AX108" s="101"/>
      <c r="AY108" s="101"/>
      <c r="AZ108" s="101"/>
      <c r="BA108" s="101"/>
      <c r="BB108" s="101"/>
      <c r="BC108" s="101"/>
      <c r="BD108" s="101"/>
      <c r="BE108" s="101"/>
      <c r="BF108" s="101"/>
      <c r="BG108" s="101"/>
      <c r="BH108" s="101"/>
      <c r="BI108" s="101"/>
      <c r="BJ108" s="101"/>
      <c r="BK108" s="383"/>
      <c r="BL108" s="101"/>
      <c r="BM108" s="101"/>
      <c r="BN108" s="101"/>
      <c r="BO108" s="101"/>
      <c r="BP108" s="101"/>
      <c r="BQ108" s="101"/>
      <c r="BR108" s="101"/>
      <c r="BS108" s="101"/>
      <c r="BT108" s="101"/>
      <c r="BU108" s="101"/>
      <c r="BV108" s="101"/>
      <c r="BW108" s="101"/>
      <c r="BX108" s="101"/>
      <c r="BY108" s="101"/>
      <c r="BZ108" s="101"/>
      <c r="CA108" s="101"/>
      <c r="CB108" s="101"/>
      <c r="CC108" s="101"/>
      <c r="CD108" s="101"/>
    </row>
    <row r="109" spans="7:88" ht="51.75" customHeight="1" x14ac:dyDescent="0.15">
      <c r="G109" s="80"/>
      <c r="H109" s="101"/>
      <c r="I109" s="101"/>
      <c r="J109" s="101"/>
      <c r="K109" s="101"/>
      <c r="L109" s="62"/>
      <c r="M109" s="62"/>
      <c r="N109" s="62"/>
      <c r="O109" s="62"/>
      <c r="P109" s="62"/>
      <c r="Q109" s="62"/>
      <c r="R109" s="62"/>
      <c r="S109" s="62"/>
      <c r="T109" s="62"/>
      <c r="U109" s="62"/>
      <c r="V109" s="128"/>
      <c r="W109" s="128"/>
      <c r="X109" s="128"/>
      <c r="Y109" s="374"/>
      <c r="Z109" s="128"/>
      <c r="AA109" s="128"/>
      <c r="AB109" s="128"/>
      <c r="AC109" s="128"/>
      <c r="AD109" s="128"/>
      <c r="AE109" s="128"/>
      <c r="AF109" s="128"/>
      <c r="AG109" s="128"/>
      <c r="AH109" s="128"/>
      <c r="AI109" s="128"/>
      <c r="AJ109" s="128"/>
      <c r="AK109" s="128"/>
      <c r="AL109" s="128"/>
      <c r="AM109" s="128"/>
      <c r="AS109" s="101"/>
      <c r="AT109" s="101"/>
      <c r="AU109" s="101"/>
      <c r="AV109" s="101"/>
      <c r="AW109" s="101"/>
      <c r="AX109" s="101"/>
      <c r="AY109" s="101"/>
      <c r="AZ109" s="101"/>
      <c r="BA109" s="101"/>
      <c r="BB109" s="101"/>
      <c r="BC109" s="101"/>
      <c r="BD109" s="101"/>
      <c r="BE109" s="101"/>
      <c r="BF109" s="101"/>
      <c r="BG109" s="101"/>
      <c r="BH109" s="101"/>
      <c r="BI109" s="101"/>
      <c r="BJ109" s="101"/>
      <c r="BK109" s="383"/>
      <c r="BL109" s="101"/>
      <c r="BM109" s="101"/>
      <c r="BN109" s="101"/>
      <c r="BO109" s="101"/>
      <c r="BP109" s="101"/>
      <c r="BQ109" s="101"/>
      <c r="BR109" s="101"/>
      <c r="BS109" s="101"/>
      <c r="BT109" s="101"/>
      <c r="BU109" s="101"/>
      <c r="BV109" s="101"/>
      <c r="BW109" s="101"/>
      <c r="BX109" s="101"/>
      <c r="BY109" s="101"/>
      <c r="BZ109" s="101"/>
      <c r="CA109" s="101"/>
      <c r="CB109" s="101"/>
      <c r="CC109" s="101"/>
      <c r="CD109" s="101"/>
    </row>
    <row r="110" spans="7:88" ht="51.75" customHeight="1" x14ac:dyDescent="0.15">
      <c r="G110" s="80"/>
      <c r="H110" s="101"/>
      <c r="I110" s="101"/>
      <c r="J110" s="101"/>
      <c r="K110" s="101"/>
      <c r="L110" s="62"/>
      <c r="M110" s="62"/>
      <c r="N110" s="62"/>
      <c r="O110" s="62"/>
      <c r="P110" s="62"/>
      <c r="Q110" s="62"/>
      <c r="R110" s="62"/>
      <c r="S110" s="62"/>
      <c r="T110" s="62"/>
      <c r="U110" s="62"/>
      <c r="V110" s="128"/>
      <c r="W110" s="128"/>
      <c r="X110" s="128"/>
      <c r="Y110" s="374"/>
      <c r="Z110" s="128"/>
      <c r="AA110" s="128"/>
      <c r="AB110" s="128"/>
      <c r="AC110" s="128"/>
      <c r="AD110" s="128"/>
      <c r="AE110" s="128"/>
      <c r="AF110" s="128"/>
      <c r="AG110" s="128"/>
      <c r="AH110" s="128"/>
      <c r="AI110" s="128"/>
      <c r="AJ110" s="128"/>
      <c r="AK110" s="128"/>
      <c r="AL110" s="128"/>
      <c r="AM110" s="128"/>
      <c r="AS110" s="101"/>
      <c r="AT110" s="101"/>
      <c r="AU110" s="101"/>
      <c r="AV110" s="101"/>
      <c r="AW110" s="101"/>
      <c r="AX110" s="101"/>
      <c r="AY110" s="101"/>
      <c r="AZ110" s="101"/>
      <c r="BA110" s="101"/>
      <c r="BB110" s="101"/>
      <c r="BC110" s="101"/>
      <c r="BD110" s="101"/>
      <c r="BE110" s="101"/>
      <c r="BF110" s="101"/>
      <c r="BG110" s="101"/>
      <c r="BH110" s="101"/>
      <c r="BI110" s="101"/>
      <c r="BJ110" s="101"/>
      <c r="BK110" s="383"/>
      <c r="BL110" s="101"/>
      <c r="BM110" s="101"/>
      <c r="BN110" s="101"/>
      <c r="BO110" s="101"/>
      <c r="BP110" s="101"/>
      <c r="BQ110" s="101"/>
      <c r="BR110" s="101"/>
      <c r="BS110" s="101"/>
      <c r="BT110" s="101"/>
      <c r="BU110" s="101"/>
      <c r="BV110" s="101"/>
      <c r="BW110" s="101"/>
      <c r="BX110" s="101"/>
      <c r="BY110" s="101"/>
      <c r="BZ110" s="101"/>
      <c r="CA110" s="101"/>
      <c r="CB110" s="101"/>
      <c r="CC110" s="101"/>
      <c r="CD110" s="101"/>
    </row>
    <row r="111" spans="7:88" ht="51.75" customHeight="1" x14ac:dyDescent="0.15">
      <c r="G111" s="80"/>
      <c r="H111" s="101"/>
      <c r="I111" s="101"/>
      <c r="J111" s="101"/>
      <c r="K111" s="101"/>
      <c r="L111" s="62"/>
      <c r="M111" s="62"/>
      <c r="N111" s="62"/>
      <c r="O111" s="62"/>
      <c r="P111" s="62"/>
      <c r="Q111" s="62"/>
      <c r="R111" s="62"/>
      <c r="S111" s="62"/>
      <c r="T111" s="62"/>
      <c r="U111" s="62"/>
      <c r="V111" s="128"/>
      <c r="W111" s="128"/>
      <c r="X111" s="128"/>
      <c r="Y111" s="374"/>
      <c r="Z111" s="128"/>
      <c r="AA111" s="128"/>
      <c r="AB111" s="128"/>
      <c r="AC111" s="128"/>
      <c r="AD111" s="128"/>
      <c r="AE111" s="128"/>
      <c r="AF111" s="128"/>
      <c r="AG111" s="128"/>
      <c r="AH111" s="128"/>
      <c r="AI111" s="128"/>
      <c r="AJ111" s="128"/>
      <c r="AK111" s="128"/>
      <c r="AL111" s="128"/>
      <c r="AM111" s="128"/>
      <c r="AS111" s="101"/>
      <c r="AT111" s="101"/>
      <c r="AU111" s="101"/>
      <c r="AV111" s="101"/>
      <c r="AW111" s="101"/>
      <c r="AX111" s="101"/>
      <c r="AY111" s="101"/>
      <c r="AZ111" s="101"/>
      <c r="BA111" s="101"/>
      <c r="BB111" s="101"/>
      <c r="BC111" s="101"/>
      <c r="BD111" s="101"/>
      <c r="BE111" s="101"/>
      <c r="BF111" s="101"/>
      <c r="BG111" s="101"/>
      <c r="BH111" s="101"/>
      <c r="BI111" s="101"/>
      <c r="BJ111" s="101"/>
      <c r="BK111" s="383"/>
      <c r="BL111" s="101"/>
      <c r="BM111" s="101"/>
      <c r="BN111" s="101"/>
      <c r="BO111" s="101"/>
      <c r="BP111" s="101"/>
      <c r="BQ111" s="101"/>
      <c r="BR111" s="101"/>
      <c r="BS111" s="101"/>
      <c r="BT111" s="101"/>
      <c r="BU111" s="101"/>
      <c r="BV111" s="101"/>
      <c r="BW111" s="101"/>
      <c r="BX111" s="101"/>
      <c r="BY111" s="101"/>
      <c r="BZ111" s="101"/>
      <c r="CA111" s="101"/>
      <c r="CB111" s="101"/>
      <c r="CC111" s="101"/>
      <c r="CD111" s="101"/>
    </row>
    <row r="112" spans="7:88" ht="51.75" customHeight="1" x14ac:dyDescent="0.15">
      <c r="G112" s="80"/>
      <c r="H112" s="101"/>
      <c r="I112" s="101"/>
      <c r="J112" s="101"/>
      <c r="K112" s="101"/>
      <c r="L112" s="62"/>
      <c r="M112" s="62"/>
      <c r="N112" s="62"/>
      <c r="O112" s="62"/>
      <c r="P112" s="62"/>
      <c r="Q112" s="62"/>
      <c r="R112" s="62"/>
      <c r="S112" s="62"/>
      <c r="T112" s="62"/>
      <c r="U112" s="62"/>
      <c r="V112" s="128"/>
      <c r="W112" s="128"/>
      <c r="X112" s="128"/>
      <c r="Y112" s="374"/>
      <c r="Z112" s="128"/>
      <c r="AA112" s="128"/>
      <c r="AB112" s="128"/>
      <c r="AC112" s="128"/>
      <c r="AD112" s="128"/>
      <c r="AE112" s="128"/>
      <c r="AF112" s="128"/>
      <c r="AG112" s="128"/>
      <c r="AH112" s="128"/>
      <c r="AI112" s="128"/>
      <c r="AJ112" s="128"/>
      <c r="AK112" s="128"/>
      <c r="AL112" s="128"/>
      <c r="AM112" s="128"/>
      <c r="AS112" s="101"/>
      <c r="AT112" s="101"/>
      <c r="AU112" s="101"/>
      <c r="AV112" s="101"/>
      <c r="AW112" s="101"/>
      <c r="AX112" s="101"/>
      <c r="AY112" s="101"/>
      <c r="AZ112" s="101"/>
      <c r="BA112" s="101"/>
      <c r="BB112" s="101"/>
      <c r="BC112" s="101"/>
      <c r="BD112" s="101"/>
      <c r="BE112" s="101"/>
      <c r="BF112" s="101"/>
      <c r="BG112" s="101"/>
      <c r="BH112" s="101"/>
      <c r="BI112" s="101"/>
      <c r="BJ112" s="101"/>
      <c r="BK112" s="383"/>
      <c r="BL112" s="101"/>
      <c r="BM112" s="101"/>
      <c r="BN112" s="101"/>
      <c r="BO112" s="101"/>
      <c r="BP112" s="101"/>
      <c r="BQ112" s="101"/>
      <c r="BR112" s="101"/>
      <c r="BS112" s="101"/>
      <c r="BT112" s="101"/>
      <c r="BU112" s="101"/>
      <c r="BV112" s="101"/>
      <c r="BW112" s="101"/>
      <c r="BX112" s="101"/>
      <c r="BY112" s="101"/>
      <c r="BZ112" s="101"/>
      <c r="CA112" s="101"/>
      <c r="CB112" s="101"/>
      <c r="CC112" s="101"/>
      <c r="CD112" s="101"/>
    </row>
    <row r="113" spans="7:84" ht="51.75" customHeight="1" x14ac:dyDescent="0.15">
      <c r="G113" s="80"/>
      <c r="H113" s="101"/>
      <c r="I113" s="101"/>
      <c r="J113" s="101"/>
      <c r="K113" s="101"/>
      <c r="L113" s="62"/>
      <c r="M113" s="62"/>
      <c r="N113" s="62"/>
      <c r="O113" s="62"/>
      <c r="P113" s="62"/>
      <c r="Q113" s="62"/>
      <c r="R113" s="62"/>
      <c r="S113" s="62"/>
      <c r="T113" s="62"/>
      <c r="U113" s="62"/>
      <c r="V113" s="128"/>
      <c r="W113" s="128"/>
      <c r="X113" s="128"/>
      <c r="Y113" s="374"/>
      <c r="Z113" s="128"/>
      <c r="AA113" s="128"/>
      <c r="AB113" s="128"/>
      <c r="AC113" s="128"/>
      <c r="AD113" s="128"/>
      <c r="AE113" s="350"/>
      <c r="AF113" s="128"/>
      <c r="AG113" s="128"/>
      <c r="AH113" s="128"/>
      <c r="AI113" s="128"/>
      <c r="AJ113" s="128"/>
      <c r="AK113" s="128"/>
      <c r="AL113" s="128"/>
      <c r="AM113" s="128"/>
      <c r="AS113" s="101"/>
      <c r="AT113" s="101"/>
      <c r="AU113" s="101"/>
      <c r="AV113" s="101"/>
      <c r="AW113" s="101"/>
      <c r="AX113" s="101"/>
      <c r="AY113" s="101"/>
      <c r="AZ113" s="101"/>
      <c r="BA113" s="101"/>
      <c r="BB113" s="101"/>
      <c r="BC113" s="101"/>
      <c r="BD113" s="101"/>
      <c r="BE113" s="101"/>
      <c r="BF113" s="101"/>
      <c r="BG113" s="101"/>
      <c r="BH113" s="101"/>
      <c r="BI113" s="101"/>
      <c r="BJ113" s="101"/>
      <c r="BK113" s="383"/>
      <c r="BL113" s="101"/>
      <c r="BM113" s="101"/>
      <c r="BN113" s="101"/>
      <c r="BO113" s="101"/>
      <c r="BP113" s="101"/>
      <c r="BQ113" s="101"/>
      <c r="BR113" s="101"/>
      <c r="BS113" s="101"/>
      <c r="BT113" s="101"/>
      <c r="BU113" s="101"/>
      <c r="BV113" s="101"/>
      <c r="BW113" s="101"/>
      <c r="BX113" s="101"/>
      <c r="BY113" s="101"/>
      <c r="BZ113" s="101"/>
      <c r="CA113" s="101"/>
      <c r="CB113" s="101"/>
      <c r="CC113" s="101"/>
      <c r="CD113" s="101"/>
    </row>
    <row r="114" spans="7:84" ht="51.75" customHeight="1" x14ac:dyDescent="0.15">
      <c r="G114" s="80"/>
      <c r="H114" s="101"/>
      <c r="I114" s="101"/>
      <c r="J114" s="101"/>
      <c r="K114" s="101"/>
      <c r="L114" s="62"/>
      <c r="M114" s="62"/>
      <c r="N114" s="62"/>
      <c r="O114" s="62"/>
      <c r="P114" s="62"/>
      <c r="Q114" s="62"/>
      <c r="R114" s="62"/>
      <c r="S114" s="62"/>
      <c r="T114" s="62"/>
      <c r="U114" s="62"/>
      <c r="V114" s="128"/>
      <c r="W114" s="128"/>
      <c r="X114" s="128"/>
      <c r="Y114" s="374"/>
      <c r="Z114" s="128"/>
      <c r="AA114" s="128"/>
      <c r="AB114" s="128"/>
      <c r="AC114" s="128"/>
      <c r="AD114" s="128"/>
      <c r="AE114" s="128"/>
      <c r="AF114" s="128"/>
      <c r="AG114" s="128"/>
      <c r="AH114" s="128"/>
      <c r="AI114" s="128"/>
      <c r="AJ114" s="128"/>
      <c r="AK114" s="128"/>
      <c r="AL114" s="128"/>
      <c r="AM114" s="128"/>
      <c r="AS114" s="101"/>
      <c r="AT114" s="101"/>
      <c r="AU114" s="101"/>
      <c r="AV114" s="101"/>
      <c r="AW114" s="101"/>
      <c r="AX114" s="101"/>
      <c r="AY114" s="101"/>
      <c r="AZ114" s="101"/>
      <c r="BA114" s="101"/>
      <c r="BB114" s="101"/>
      <c r="BC114" s="101"/>
      <c r="BD114" s="101"/>
      <c r="BE114" s="101"/>
      <c r="BF114" s="101"/>
      <c r="BG114" s="101"/>
      <c r="BH114" s="101"/>
      <c r="BI114" s="101"/>
      <c r="BJ114" s="101"/>
      <c r="BK114" s="383"/>
      <c r="BL114" s="101"/>
      <c r="BM114" s="101"/>
      <c r="BN114" s="101"/>
      <c r="BO114" s="101"/>
      <c r="BP114" s="101"/>
      <c r="BQ114" s="101"/>
      <c r="BR114" s="101"/>
      <c r="BS114" s="101"/>
      <c r="BT114" s="101"/>
      <c r="BU114" s="101"/>
      <c r="BV114" s="101"/>
      <c r="BW114" s="101"/>
      <c r="BX114" s="101"/>
      <c r="BY114" s="101"/>
      <c r="BZ114" s="101"/>
      <c r="CA114" s="101"/>
      <c r="CB114" s="101"/>
      <c r="CC114" s="101"/>
      <c r="CD114" s="101"/>
    </row>
    <row r="115" spans="7:84" ht="51.75" customHeight="1" x14ac:dyDescent="0.15">
      <c r="G115" s="80"/>
      <c r="H115" s="101"/>
      <c r="I115" s="101"/>
      <c r="J115" s="101"/>
      <c r="K115" s="101"/>
      <c r="L115" s="62"/>
      <c r="M115" s="62"/>
      <c r="N115" s="62"/>
      <c r="O115" s="62"/>
      <c r="P115" s="62"/>
      <c r="Q115" s="62"/>
      <c r="R115" s="62"/>
      <c r="S115" s="62"/>
      <c r="T115" s="62"/>
      <c r="U115" s="62"/>
      <c r="V115" s="128"/>
      <c r="W115" s="128"/>
      <c r="X115" s="128"/>
      <c r="Y115" s="374"/>
      <c r="Z115" s="128"/>
      <c r="AA115" s="128"/>
      <c r="AB115" s="128"/>
      <c r="AC115" s="128"/>
      <c r="AD115" s="128"/>
      <c r="AE115" s="128"/>
      <c r="AF115" s="128"/>
      <c r="AG115" s="128"/>
      <c r="AH115" s="128"/>
      <c r="AI115" s="128"/>
      <c r="AJ115" s="128"/>
      <c r="AK115" s="128"/>
      <c r="AL115" s="128"/>
      <c r="AM115" s="128"/>
      <c r="AS115" s="101"/>
      <c r="AT115" s="101"/>
      <c r="AU115" s="101"/>
      <c r="AV115" s="101"/>
      <c r="AW115" s="101"/>
      <c r="AX115" s="101"/>
      <c r="AY115" s="101"/>
      <c r="AZ115" s="101"/>
      <c r="BA115" s="101"/>
      <c r="BB115" s="101"/>
      <c r="BC115" s="101"/>
      <c r="BD115" s="101"/>
      <c r="BE115" s="101"/>
      <c r="BF115" s="101"/>
      <c r="BG115" s="101"/>
      <c r="BH115" s="101"/>
      <c r="BI115" s="101"/>
      <c r="BJ115" s="101"/>
      <c r="BK115" s="383"/>
      <c r="BL115" s="101"/>
      <c r="BM115" s="101"/>
      <c r="BN115" s="101"/>
      <c r="BO115" s="101"/>
      <c r="BP115" s="101"/>
      <c r="BQ115" s="101"/>
      <c r="BR115" s="101"/>
      <c r="BS115" s="101"/>
      <c r="BT115" s="101"/>
      <c r="BU115" s="101"/>
      <c r="BV115" s="101"/>
      <c r="BW115" s="101"/>
      <c r="BX115" s="101"/>
      <c r="BY115" s="101"/>
      <c r="BZ115" s="101"/>
      <c r="CA115" s="101"/>
      <c r="CB115" s="101"/>
      <c r="CC115" s="101"/>
      <c r="CD115" s="101"/>
    </row>
    <row r="116" spans="7:84" ht="51.75" customHeight="1" x14ac:dyDescent="0.15">
      <c r="G116" s="80"/>
      <c r="H116" s="62"/>
      <c r="I116" s="62"/>
      <c r="J116" s="62"/>
      <c r="K116" s="62"/>
      <c r="L116" s="62"/>
      <c r="M116" s="62"/>
      <c r="N116" s="62"/>
      <c r="O116" s="62"/>
      <c r="P116" s="62"/>
      <c r="Q116" s="62"/>
      <c r="R116" s="62"/>
      <c r="S116" s="62"/>
      <c r="T116" s="62"/>
      <c r="U116" s="62"/>
      <c r="V116" s="128"/>
      <c r="W116" s="128"/>
      <c r="X116" s="128"/>
      <c r="Y116" s="374"/>
      <c r="Z116" s="128"/>
      <c r="AA116" s="128"/>
      <c r="AB116" s="128"/>
      <c r="AC116" s="128"/>
      <c r="AD116" s="128"/>
      <c r="AE116" s="128"/>
      <c r="AF116" s="128"/>
      <c r="AG116" s="128"/>
      <c r="AH116" s="128"/>
      <c r="AI116" s="128"/>
      <c r="AJ116" s="128"/>
      <c r="AK116" s="128"/>
      <c r="AL116" s="128"/>
      <c r="AM116" s="128"/>
      <c r="AS116" s="101"/>
      <c r="AT116" s="101"/>
      <c r="AU116" s="101"/>
      <c r="AV116" s="101"/>
      <c r="AW116" s="101"/>
      <c r="AX116" s="101"/>
      <c r="AY116" s="101"/>
      <c r="AZ116" s="101"/>
      <c r="BA116" s="101"/>
      <c r="BB116" s="101"/>
      <c r="BC116" s="101"/>
      <c r="BD116" s="101"/>
      <c r="BE116" s="101"/>
      <c r="BF116" s="101"/>
      <c r="BG116" s="101"/>
      <c r="BH116" s="101"/>
      <c r="BI116" s="101"/>
      <c r="BJ116" s="101"/>
      <c r="BK116" s="383"/>
      <c r="BL116" s="101"/>
      <c r="BM116" s="101"/>
      <c r="BN116" s="101"/>
      <c r="BO116" s="101"/>
      <c r="BP116" s="101"/>
      <c r="BQ116" s="101"/>
      <c r="BR116" s="101"/>
      <c r="BS116" s="101"/>
      <c r="BT116" s="101"/>
      <c r="BU116" s="101"/>
      <c r="BV116" s="101"/>
      <c r="BW116" s="101"/>
      <c r="BX116" s="101"/>
      <c r="BY116" s="101"/>
      <c r="BZ116" s="101"/>
      <c r="CA116" s="101"/>
      <c r="CB116" s="101"/>
      <c r="CC116" s="101"/>
      <c r="CD116" s="101"/>
    </row>
    <row r="117" spans="7:84" ht="51.75" customHeight="1" x14ac:dyDescent="0.15">
      <c r="G117" s="80"/>
      <c r="H117" s="101"/>
      <c r="I117" s="101"/>
      <c r="J117" s="101"/>
      <c r="K117" s="101"/>
      <c r="L117" s="62"/>
      <c r="M117" s="62"/>
      <c r="N117" s="62"/>
      <c r="O117" s="62"/>
      <c r="P117" s="62"/>
      <c r="Q117" s="62"/>
      <c r="R117" s="62"/>
      <c r="S117" s="62"/>
      <c r="T117" s="62"/>
      <c r="U117" s="62"/>
      <c r="V117" s="128"/>
      <c r="W117" s="128"/>
      <c r="X117" s="128"/>
      <c r="Y117" s="374"/>
      <c r="Z117" s="128"/>
      <c r="AA117" s="128"/>
      <c r="AB117" s="128"/>
      <c r="AC117" s="128"/>
      <c r="AD117" s="128"/>
      <c r="AE117" s="128"/>
      <c r="AF117" s="128"/>
      <c r="AG117" s="128"/>
      <c r="AH117" s="128"/>
      <c r="AI117" s="128"/>
      <c r="AJ117" s="128"/>
      <c r="AK117" s="128"/>
      <c r="AL117" s="128"/>
      <c r="AM117" s="128"/>
      <c r="AN117" s="128"/>
      <c r="AO117" s="128"/>
      <c r="AP117" s="128"/>
      <c r="AQ117" s="128"/>
      <c r="AR117" s="128"/>
      <c r="AS117" s="101"/>
      <c r="AT117" s="101"/>
      <c r="AU117" s="101"/>
      <c r="AV117" s="101"/>
      <c r="AW117" s="101"/>
      <c r="AX117" s="101"/>
      <c r="AY117" s="101"/>
      <c r="AZ117" s="101"/>
      <c r="BA117" s="101"/>
      <c r="BB117" s="101"/>
      <c r="BC117" s="101"/>
      <c r="BD117" s="101"/>
      <c r="BE117" s="101"/>
      <c r="BF117" s="101"/>
      <c r="BG117" s="101"/>
      <c r="BH117" s="101"/>
      <c r="BI117" s="101"/>
      <c r="BJ117" s="101"/>
      <c r="BK117" s="383"/>
      <c r="BL117" s="101"/>
      <c r="BM117" s="101"/>
      <c r="BN117" s="101"/>
      <c r="BO117" s="101"/>
      <c r="BP117" s="101"/>
      <c r="BQ117" s="101"/>
      <c r="BR117" s="101"/>
      <c r="BS117" s="101"/>
      <c r="BT117" s="101"/>
      <c r="BU117" s="101"/>
      <c r="BV117" s="101"/>
      <c r="BW117" s="101"/>
      <c r="BX117" s="101"/>
      <c r="BY117" s="101"/>
      <c r="BZ117" s="101"/>
      <c r="CA117" s="101"/>
      <c r="CB117" s="101"/>
      <c r="CC117" s="101"/>
      <c r="CD117" s="101"/>
    </row>
    <row r="118" spans="7:84" ht="51.75" customHeight="1" x14ac:dyDescent="0.15">
      <c r="G118" s="80"/>
      <c r="H118" s="101"/>
      <c r="I118" s="101"/>
      <c r="J118" s="101"/>
      <c r="K118" s="101"/>
      <c r="L118" s="101"/>
      <c r="M118" s="101"/>
      <c r="N118" s="101"/>
      <c r="O118" s="101"/>
      <c r="P118" s="101"/>
      <c r="Q118" s="101"/>
      <c r="R118" s="101"/>
      <c r="S118" s="887" t="s">
        <v>72</v>
      </c>
      <c r="T118" s="887"/>
      <c r="U118" s="887"/>
      <c r="V118" s="887"/>
      <c r="W118" s="887"/>
      <c r="X118" s="887"/>
      <c r="Y118" s="383"/>
      <c r="Z118" s="887" t="s">
        <v>76</v>
      </c>
      <c r="AA118" s="887"/>
      <c r="AB118" s="887"/>
      <c r="AC118" s="887"/>
      <c r="AD118" s="887"/>
      <c r="AE118" s="887"/>
      <c r="AF118" s="887"/>
      <c r="AG118" s="887"/>
      <c r="AH118" s="101"/>
      <c r="AI118" s="888" t="s">
        <v>211</v>
      </c>
      <c r="AJ118" s="888"/>
      <c r="AK118" s="888"/>
      <c r="AL118" s="888"/>
      <c r="AM118" s="888"/>
      <c r="AN118" s="888"/>
      <c r="AO118" s="888"/>
      <c r="AP118" s="888"/>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383"/>
      <c r="BL118" s="101"/>
      <c r="BM118" s="101"/>
      <c r="BN118" s="101"/>
      <c r="BO118" s="101"/>
      <c r="BP118" s="101"/>
      <c r="BQ118" s="101"/>
      <c r="BR118" s="101"/>
      <c r="BS118" s="101"/>
      <c r="BT118" s="101"/>
      <c r="BU118" s="101"/>
      <c r="BV118" s="101"/>
      <c r="BW118" s="101"/>
      <c r="BX118" s="101"/>
      <c r="BY118" s="101"/>
      <c r="BZ118" s="101"/>
      <c r="CA118" s="101"/>
      <c r="CB118" s="101"/>
      <c r="CC118" s="101"/>
      <c r="CD118" s="101"/>
    </row>
    <row r="119" spans="7:84" ht="51.75" customHeight="1" thickBot="1" x14ac:dyDescent="0.2">
      <c r="G119" s="80"/>
      <c r="H119" s="101"/>
      <c r="I119" s="101"/>
      <c r="J119" s="101"/>
      <c r="K119" s="101"/>
      <c r="L119" s="101"/>
      <c r="M119" s="101"/>
      <c r="N119" s="101"/>
      <c r="O119" s="101"/>
      <c r="P119" s="101"/>
      <c r="Q119" s="101"/>
      <c r="R119" s="101"/>
      <c r="S119" s="101"/>
      <c r="T119" s="101"/>
      <c r="U119" s="101"/>
      <c r="V119" s="101"/>
      <c r="W119" s="101"/>
      <c r="X119" s="101"/>
      <c r="Y119" s="383"/>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383"/>
      <c r="BL119" s="101"/>
      <c r="BM119" s="101"/>
      <c r="BN119" s="101"/>
      <c r="BO119" s="101"/>
      <c r="BP119" s="101"/>
      <c r="BQ119" s="101"/>
      <c r="BR119" s="101"/>
      <c r="BS119" s="101"/>
      <c r="BT119" s="101"/>
      <c r="BU119" s="101"/>
      <c r="BV119" s="101"/>
      <c r="BW119" s="101"/>
      <c r="BX119" s="101"/>
      <c r="BY119" s="101"/>
      <c r="BZ119" s="101"/>
      <c r="CA119" s="101"/>
      <c r="CB119" s="101"/>
      <c r="CC119" s="101"/>
      <c r="CD119" s="101"/>
    </row>
    <row r="120" spans="7:84" ht="51.75" customHeight="1" x14ac:dyDescent="0.5">
      <c r="G120" s="80"/>
      <c r="H120" s="101"/>
      <c r="I120" s="878" t="s">
        <v>126</v>
      </c>
      <c r="J120" s="878"/>
      <c r="K120" s="878"/>
      <c r="L120" s="878"/>
      <c r="M120" s="878"/>
      <c r="N120" s="878"/>
      <c r="O120" s="878"/>
      <c r="P120" s="878"/>
      <c r="Q120" s="878"/>
      <c r="R120" s="128"/>
      <c r="S120" s="866">
        <f>計算_集計!C25</f>
        <v>2.875</v>
      </c>
      <c r="T120" s="867"/>
      <c r="U120" s="867"/>
      <c r="V120" s="868"/>
      <c r="W120" s="101"/>
      <c r="X120" s="174"/>
      <c r="Y120" s="376"/>
      <c r="Z120" s="866">
        <f>計算_集計!D25</f>
        <v>4</v>
      </c>
      <c r="AA120" s="867"/>
      <c r="AB120" s="867"/>
      <c r="AC120" s="867"/>
      <c r="AD120" s="868"/>
      <c r="AE120" s="101"/>
      <c r="AF120" s="101"/>
      <c r="AG120" s="101"/>
      <c r="AH120" s="101"/>
      <c r="AI120" s="879">
        <f>S120+Z120</f>
        <v>6.875</v>
      </c>
      <c r="AJ120" s="880"/>
      <c r="AK120" s="880"/>
      <c r="AL120" s="880"/>
      <c r="AM120" s="88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383"/>
      <c r="BL120" s="101"/>
      <c r="BM120" s="101"/>
      <c r="BN120" s="101"/>
      <c r="BO120" s="101"/>
      <c r="BP120" s="101"/>
      <c r="BQ120" s="101"/>
      <c r="BR120" s="101"/>
      <c r="BS120" s="101"/>
      <c r="BT120" s="101"/>
      <c r="BU120" s="101"/>
      <c r="BV120" s="101"/>
      <c r="BW120" s="101"/>
      <c r="BX120" s="101"/>
      <c r="BY120" s="101"/>
      <c r="BZ120" s="101"/>
      <c r="CA120" s="101"/>
      <c r="CB120" s="101"/>
      <c r="CC120" s="101"/>
      <c r="CD120" s="101"/>
      <c r="CE120" s="128"/>
    </row>
    <row r="121" spans="7:84" ht="51.75" customHeight="1" thickBot="1" x14ac:dyDescent="0.55000000000000004">
      <c r="G121" s="80"/>
      <c r="H121" s="101"/>
      <c r="I121" s="878"/>
      <c r="J121" s="878"/>
      <c r="K121" s="878"/>
      <c r="L121" s="878"/>
      <c r="M121" s="878"/>
      <c r="N121" s="878"/>
      <c r="O121" s="878"/>
      <c r="P121" s="878"/>
      <c r="Q121" s="878"/>
      <c r="R121" s="128"/>
      <c r="S121" s="872"/>
      <c r="T121" s="873"/>
      <c r="U121" s="873"/>
      <c r="V121" s="874"/>
      <c r="W121" s="174" t="s">
        <v>201</v>
      </c>
      <c r="Y121" s="376"/>
      <c r="Z121" s="872"/>
      <c r="AA121" s="873"/>
      <c r="AB121" s="873"/>
      <c r="AC121" s="873"/>
      <c r="AD121" s="874"/>
      <c r="AE121" s="174" t="s">
        <v>201</v>
      </c>
      <c r="AF121" s="101"/>
      <c r="AH121" s="101"/>
      <c r="AI121" s="882"/>
      <c r="AJ121" s="883"/>
      <c r="AK121" s="883"/>
      <c r="AL121" s="883"/>
      <c r="AM121" s="884"/>
      <c r="AN121" s="174" t="s">
        <v>412</v>
      </c>
      <c r="AO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383"/>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row>
    <row r="122" spans="7:84" ht="51.75" customHeight="1" thickBot="1" x14ac:dyDescent="0.2">
      <c r="G122" s="80"/>
      <c r="H122" s="101"/>
      <c r="I122" s="128"/>
      <c r="J122" s="128"/>
      <c r="K122" s="128"/>
      <c r="L122" s="128"/>
      <c r="M122" s="128"/>
      <c r="N122" s="128"/>
      <c r="O122" s="128"/>
      <c r="P122" s="128"/>
      <c r="Q122" s="128"/>
      <c r="R122" s="128"/>
      <c r="S122" s="128"/>
      <c r="T122" s="128"/>
      <c r="U122" s="128"/>
      <c r="V122" s="128"/>
      <c r="W122" s="128"/>
      <c r="Y122" s="374"/>
      <c r="AA122" s="128"/>
      <c r="AB122" s="128"/>
      <c r="AC122" s="128"/>
      <c r="AD122" s="128"/>
      <c r="AE122" s="128"/>
      <c r="AG122" s="128"/>
      <c r="AH122" s="101"/>
      <c r="AJ122" s="128"/>
      <c r="AK122" s="128"/>
      <c r="AL122" s="128"/>
      <c r="AM122" s="128"/>
      <c r="AN122" s="128"/>
      <c r="AP122" s="128"/>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383"/>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row>
    <row r="123" spans="7:84" ht="51.75" customHeight="1" x14ac:dyDescent="0.5">
      <c r="G123" s="80"/>
      <c r="H123" s="101"/>
      <c r="I123" s="878" t="s">
        <v>127</v>
      </c>
      <c r="J123" s="878"/>
      <c r="K123" s="878"/>
      <c r="L123" s="878"/>
      <c r="M123" s="878"/>
      <c r="N123" s="878"/>
      <c r="O123" s="878"/>
      <c r="P123" s="878"/>
      <c r="Q123" s="878"/>
      <c r="R123" s="128"/>
      <c r="S123" s="866">
        <f>計算_集計!C26</f>
        <v>2</v>
      </c>
      <c r="T123" s="867"/>
      <c r="U123" s="867"/>
      <c r="V123" s="868"/>
      <c r="W123" s="216"/>
      <c r="Y123" s="376"/>
      <c r="Z123" s="866">
        <f>計算_集計!D26</f>
        <v>2</v>
      </c>
      <c r="AA123" s="867"/>
      <c r="AB123" s="867"/>
      <c r="AC123" s="867"/>
      <c r="AD123" s="868"/>
      <c r="AE123" s="174"/>
      <c r="AF123" s="174"/>
      <c r="AG123" s="174"/>
      <c r="AH123" s="101"/>
      <c r="AI123" s="879">
        <f>S123+Z123</f>
        <v>4</v>
      </c>
      <c r="AJ123" s="880"/>
      <c r="AK123" s="880"/>
      <c r="AL123" s="880"/>
      <c r="AM123" s="881"/>
      <c r="AN123" s="174"/>
      <c r="AO123" s="174"/>
      <c r="AP123" s="174"/>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383"/>
      <c r="BL123" s="101"/>
      <c r="BM123" s="101"/>
      <c r="BN123" s="101"/>
      <c r="BO123" s="101"/>
      <c r="BP123" s="101"/>
      <c r="BQ123" s="101"/>
      <c r="BR123" s="101"/>
      <c r="BS123" s="101"/>
      <c r="BT123" s="101"/>
      <c r="BU123" s="101"/>
      <c r="BV123" s="101"/>
      <c r="BW123" s="101"/>
      <c r="BX123" s="101"/>
      <c r="BY123" s="101"/>
      <c r="BZ123" s="101"/>
      <c r="CA123" s="101"/>
      <c r="CB123" s="101"/>
      <c r="CC123" s="101"/>
      <c r="CD123" s="101"/>
    </row>
    <row r="124" spans="7:84" ht="51.75" customHeight="1" thickBot="1" x14ac:dyDescent="0.55000000000000004">
      <c r="G124" s="80"/>
      <c r="H124" s="101"/>
      <c r="I124" s="878"/>
      <c r="J124" s="878"/>
      <c r="K124" s="878"/>
      <c r="L124" s="878"/>
      <c r="M124" s="878"/>
      <c r="N124" s="878"/>
      <c r="O124" s="878"/>
      <c r="P124" s="878"/>
      <c r="Q124" s="878"/>
      <c r="R124" s="128"/>
      <c r="S124" s="872"/>
      <c r="T124" s="873"/>
      <c r="U124" s="873"/>
      <c r="V124" s="874"/>
      <c r="W124" s="216" t="s">
        <v>201</v>
      </c>
      <c r="Y124" s="376"/>
      <c r="Z124" s="872"/>
      <c r="AA124" s="873"/>
      <c r="AB124" s="873"/>
      <c r="AC124" s="873"/>
      <c r="AD124" s="874"/>
      <c r="AE124" s="174" t="s">
        <v>201</v>
      </c>
      <c r="AF124" s="174"/>
      <c r="AG124" s="174"/>
      <c r="AH124" s="174"/>
      <c r="AI124" s="882"/>
      <c r="AJ124" s="883"/>
      <c r="AK124" s="883"/>
      <c r="AL124" s="883"/>
      <c r="AM124" s="884"/>
      <c r="AN124" s="174" t="s">
        <v>412</v>
      </c>
      <c r="AO124" s="174"/>
      <c r="AP124" s="174"/>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383"/>
      <c r="BL124" s="101"/>
      <c r="BM124" s="101"/>
      <c r="BN124" s="101"/>
      <c r="BO124" s="101"/>
      <c r="BP124" s="101"/>
      <c r="BQ124" s="101"/>
      <c r="BR124" s="101"/>
      <c r="BS124" s="101"/>
      <c r="BT124" s="101"/>
      <c r="BU124" s="101"/>
      <c r="BV124" s="101"/>
      <c r="BW124" s="101"/>
      <c r="BX124" s="101"/>
      <c r="BY124" s="101"/>
      <c r="BZ124" s="101"/>
      <c r="CA124" s="101"/>
      <c r="CB124" s="101"/>
      <c r="CC124" s="101"/>
      <c r="CD124" s="101"/>
    </row>
    <row r="125" spans="7:84" ht="51.75" customHeight="1" thickBot="1" x14ac:dyDescent="0.2">
      <c r="G125" s="80"/>
      <c r="H125" s="101"/>
      <c r="I125" s="128"/>
      <c r="J125" s="128"/>
      <c r="K125" s="128"/>
      <c r="L125" s="128"/>
      <c r="M125" s="128"/>
      <c r="N125" s="128"/>
      <c r="O125" s="128"/>
      <c r="P125" s="128"/>
      <c r="Q125" s="128"/>
      <c r="R125" s="128"/>
      <c r="S125" s="128"/>
      <c r="T125" s="128"/>
      <c r="U125" s="128"/>
      <c r="V125" s="128"/>
      <c r="W125" s="128"/>
      <c r="Y125" s="374"/>
      <c r="AA125" s="128"/>
      <c r="AB125" s="128"/>
      <c r="AC125" s="128"/>
      <c r="AD125" s="128"/>
      <c r="AE125" s="128"/>
      <c r="AG125" s="128"/>
      <c r="AH125" s="101"/>
      <c r="AJ125" s="128"/>
      <c r="AK125" s="128"/>
      <c r="AL125" s="128"/>
      <c r="AM125" s="128"/>
      <c r="AN125" s="128"/>
      <c r="AP125" s="128"/>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383"/>
      <c r="BL125" s="101"/>
      <c r="BM125" s="101"/>
      <c r="BN125" s="101"/>
      <c r="BO125" s="101"/>
      <c r="BP125" s="101"/>
      <c r="BQ125" s="101"/>
      <c r="BR125" s="101"/>
      <c r="BS125" s="101"/>
      <c r="BT125" s="101"/>
      <c r="BU125" s="101"/>
      <c r="BV125" s="101"/>
      <c r="BW125" s="101"/>
      <c r="BX125" s="101"/>
      <c r="BY125" s="101"/>
      <c r="BZ125" s="101"/>
      <c r="CA125" s="101"/>
      <c r="CB125" s="101"/>
      <c r="CC125" s="101"/>
      <c r="CD125" s="101"/>
    </row>
    <row r="126" spans="7:84" ht="51.75" customHeight="1" x14ac:dyDescent="0.5">
      <c r="G126" s="80"/>
      <c r="H126" s="101"/>
      <c r="I126" s="878" t="s">
        <v>128</v>
      </c>
      <c r="J126" s="878"/>
      <c r="K126" s="878"/>
      <c r="L126" s="878"/>
      <c r="M126" s="878"/>
      <c r="N126" s="878"/>
      <c r="O126" s="878"/>
      <c r="P126" s="878"/>
      <c r="Q126" s="878"/>
      <c r="R126" s="128"/>
      <c r="S126" s="866">
        <f>計算_集計!C27</f>
        <v>2.625</v>
      </c>
      <c r="T126" s="867"/>
      <c r="U126" s="867"/>
      <c r="V126" s="868"/>
      <c r="W126" s="174"/>
      <c r="Y126" s="376"/>
      <c r="Z126" s="866">
        <f>計算_集計!D27</f>
        <v>2</v>
      </c>
      <c r="AA126" s="867"/>
      <c r="AB126" s="867"/>
      <c r="AC126" s="867"/>
      <c r="AD126" s="868"/>
      <c r="AE126" s="174"/>
      <c r="AF126" s="174"/>
      <c r="AG126" s="174"/>
      <c r="AH126" s="101"/>
      <c r="AI126" s="879">
        <f>S126+Z126</f>
        <v>4.625</v>
      </c>
      <c r="AJ126" s="880"/>
      <c r="AK126" s="880"/>
      <c r="AL126" s="880"/>
      <c r="AM126" s="881"/>
      <c r="AN126" s="174"/>
      <c r="AO126" s="174"/>
      <c r="AP126" s="174"/>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383"/>
      <c r="BL126" s="101"/>
      <c r="BM126" s="101"/>
      <c r="BN126" s="101"/>
      <c r="BO126" s="101"/>
      <c r="BP126" s="101"/>
      <c r="BQ126" s="101"/>
      <c r="BR126" s="101"/>
      <c r="BS126" s="101"/>
      <c r="BT126" s="101"/>
      <c r="BU126" s="101"/>
      <c r="BV126" s="101"/>
      <c r="BW126" s="101"/>
      <c r="BX126" s="101"/>
      <c r="BY126" s="101"/>
      <c r="BZ126" s="101"/>
      <c r="CA126" s="101"/>
      <c r="CB126" s="101"/>
      <c r="CC126" s="101"/>
      <c r="CD126" s="101"/>
    </row>
    <row r="127" spans="7:84" ht="51.75" customHeight="1" thickBot="1" x14ac:dyDescent="0.55000000000000004">
      <c r="G127" s="80"/>
      <c r="H127" s="101"/>
      <c r="I127" s="878"/>
      <c r="J127" s="878"/>
      <c r="K127" s="878"/>
      <c r="L127" s="878"/>
      <c r="M127" s="878"/>
      <c r="N127" s="878"/>
      <c r="O127" s="878"/>
      <c r="P127" s="878"/>
      <c r="Q127" s="878"/>
      <c r="R127" s="128"/>
      <c r="S127" s="872"/>
      <c r="T127" s="873"/>
      <c r="U127" s="873"/>
      <c r="V127" s="874"/>
      <c r="W127" s="174" t="s">
        <v>201</v>
      </c>
      <c r="Y127" s="376"/>
      <c r="Z127" s="872"/>
      <c r="AA127" s="873"/>
      <c r="AB127" s="873"/>
      <c r="AC127" s="873"/>
      <c r="AD127" s="874"/>
      <c r="AE127" s="174" t="s">
        <v>201</v>
      </c>
      <c r="AF127" s="174"/>
      <c r="AH127" s="101"/>
      <c r="AI127" s="882"/>
      <c r="AJ127" s="883"/>
      <c r="AK127" s="883"/>
      <c r="AL127" s="883"/>
      <c r="AM127" s="884"/>
      <c r="AN127" s="174" t="s">
        <v>412</v>
      </c>
      <c r="AO127" s="174"/>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383"/>
      <c r="BL127" s="101"/>
      <c r="BM127" s="101"/>
      <c r="BN127" s="101"/>
      <c r="BO127" s="101"/>
      <c r="BP127" s="101"/>
      <c r="BQ127" s="101"/>
      <c r="BR127" s="101"/>
      <c r="BS127" s="101"/>
      <c r="BT127" s="101"/>
      <c r="BU127" s="101"/>
      <c r="BV127" s="101"/>
      <c r="BW127" s="101"/>
      <c r="BX127" s="101"/>
      <c r="BY127" s="101"/>
      <c r="BZ127" s="101"/>
      <c r="CA127" s="101"/>
      <c r="CB127" s="101"/>
      <c r="CC127" s="101"/>
      <c r="CD127" s="101"/>
      <c r="CE127" s="100"/>
      <c r="CF127" s="101"/>
    </row>
    <row r="128" spans="7:84" ht="51.75" customHeight="1" thickBot="1" x14ac:dyDescent="0.55000000000000004">
      <c r="G128" s="80"/>
      <c r="H128" s="101"/>
      <c r="I128" s="128"/>
      <c r="J128" s="128"/>
      <c r="K128" s="128"/>
      <c r="L128" s="128"/>
      <c r="M128" s="128"/>
      <c r="N128" s="128"/>
      <c r="O128" s="128"/>
      <c r="P128" s="128"/>
      <c r="Q128" s="128"/>
      <c r="R128" s="128"/>
      <c r="S128" s="128"/>
      <c r="T128" s="128"/>
      <c r="U128" s="128"/>
      <c r="V128" s="128"/>
      <c r="W128" s="174"/>
      <c r="Y128" s="376"/>
      <c r="AA128" s="128"/>
      <c r="AB128" s="128"/>
      <c r="AC128" s="128"/>
      <c r="AD128" s="128"/>
      <c r="AE128" s="128"/>
      <c r="AG128" s="174"/>
      <c r="AH128" s="101"/>
      <c r="AJ128" s="128"/>
      <c r="AK128" s="128"/>
      <c r="AL128" s="128"/>
      <c r="AM128" s="128"/>
      <c r="AN128" s="128"/>
      <c r="AP128" s="174"/>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383"/>
      <c r="BL128" s="101"/>
      <c r="BM128" s="101"/>
      <c r="BN128" s="101"/>
      <c r="BO128" s="101"/>
      <c r="BP128" s="101"/>
      <c r="BQ128" s="101"/>
      <c r="BR128" s="101"/>
      <c r="BS128" s="101"/>
      <c r="BT128" s="101"/>
      <c r="BU128" s="101"/>
      <c r="BV128" s="101"/>
      <c r="BW128" s="101"/>
      <c r="BX128" s="101"/>
      <c r="BY128" s="101"/>
      <c r="BZ128" s="101"/>
      <c r="CA128" s="101"/>
      <c r="CB128" s="101"/>
      <c r="CC128" s="101"/>
      <c r="CD128" s="101"/>
      <c r="CE128" s="100"/>
      <c r="CF128" s="101"/>
    </row>
    <row r="129" spans="7:84" ht="51.75" customHeight="1" x14ac:dyDescent="0.5">
      <c r="G129" s="80"/>
      <c r="H129" s="101"/>
      <c r="I129" s="878" t="s">
        <v>129</v>
      </c>
      <c r="J129" s="878"/>
      <c r="K129" s="878"/>
      <c r="L129" s="878"/>
      <c r="M129" s="878"/>
      <c r="N129" s="878"/>
      <c r="O129" s="878"/>
      <c r="P129" s="878"/>
      <c r="Q129" s="878"/>
      <c r="R129" s="128"/>
      <c r="S129" s="866">
        <f>計算_集計!C28</f>
        <v>2.125</v>
      </c>
      <c r="T129" s="867"/>
      <c r="U129" s="867"/>
      <c r="V129" s="868"/>
      <c r="W129" s="174"/>
      <c r="Y129" s="376"/>
      <c r="Z129" s="866">
        <f>計算_集計!D28</f>
        <v>1.75</v>
      </c>
      <c r="AA129" s="867"/>
      <c r="AB129" s="867"/>
      <c r="AC129" s="867"/>
      <c r="AD129" s="868"/>
      <c r="AE129" s="101"/>
      <c r="AF129" s="101"/>
      <c r="AG129" s="101"/>
      <c r="AH129" s="101"/>
      <c r="AI129" s="879">
        <f>S129+Z129</f>
        <v>3.875</v>
      </c>
      <c r="AJ129" s="880"/>
      <c r="AK129" s="880"/>
      <c r="AL129" s="880"/>
      <c r="AM129" s="88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383"/>
      <c r="BL129" s="101"/>
      <c r="BM129" s="101"/>
      <c r="BN129" s="101"/>
      <c r="BO129" s="101"/>
      <c r="BP129" s="101"/>
      <c r="BQ129" s="101"/>
      <c r="BR129" s="101"/>
      <c r="BS129" s="101"/>
      <c r="BT129" s="101"/>
      <c r="BU129" s="101"/>
      <c r="BV129" s="101"/>
      <c r="BW129" s="101"/>
      <c r="BX129" s="101"/>
      <c r="BY129" s="101"/>
      <c r="BZ129" s="101"/>
      <c r="CA129" s="101"/>
      <c r="CB129" s="101"/>
      <c r="CC129" s="101"/>
      <c r="CD129" s="101"/>
      <c r="CE129" s="100"/>
      <c r="CF129" s="101"/>
    </row>
    <row r="130" spans="7:84" ht="51.75" customHeight="1" thickBot="1" x14ac:dyDescent="0.55000000000000004">
      <c r="G130" s="80"/>
      <c r="H130" s="101"/>
      <c r="I130" s="878"/>
      <c r="J130" s="878"/>
      <c r="K130" s="878"/>
      <c r="L130" s="878"/>
      <c r="M130" s="878"/>
      <c r="N130" s="878"/>
      <c r="O130" s="878"/>
      <c r="P130" s="878"/>
      <c r="Q130" s="878"/>
      <c r="R130" s="128"/>
      <c r="S130" s="872"/>
      <c r="T130" s="873"/>
      <c r="U130" s="873"/>
      <c r="V130" s="874"/>
      <c r="W130" s="174" t="s">
        <v>201</v>
      </c>
      <c r="Y130" s="376"/>
      <c r="Z130" s="872"/>
      <c r="AA130" s="873"/>
      <c r="AB130" s="873"/>
      <c r="AC130" s="873"/>
      <c r="AD130" s="874"/>
      <c r="AE130" s="174" t="s">
        <v>201</v>
      </c>
      <c r="AF130" s="101"/>
      <c r="AH130" s="101"/>
      <c r="AI130" s="882"/>
      <c r="AJ130" s="883"/>
      <c r="AK130" s="883"/>
      <c r="AL130" s="883"/>
      <c r="AM130" s="884"/>
      <c r="AN130" s="174" t="s">
        <v>412</v>
      </c>
      <c r="AO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383"/>
      <c r="BL130" s="101"/>
      <c r="BM130" s="101"/>
      <c r="BN130" s="101"/>
      <c r="BO130" s="101"/>
      <c r="BP130" s="101"/>
      <c r="BQ130" s="101"/>
      <c r="BR130" s="101"/>
      <c r="BS130" s="101"/>
      <c r="BT130" s="101"/>
      <c r="BU130" s="101"/>
      <c r="BV130" s="101"/>
      <c r="BW130" s="101"/>
      <c r="BX130" s="101"/>
      <c r="BY130" s="101"/>
      <c r="BZ130" s="101"/>
      <c r="CA130" s="101"/>
      <c r="CB130" s="101"/>
      <c r="CC130" s="101"/>
      <c r="CD130" s="101"/>
      <c r="CE130" s="100"/>
      <c r="CF130" s="101"/>
    </row>
    <row r="131" spans="7:84" ht="51.75" customHeight="1" x14ac:dyDescent="0.5">
      <c r="G131" s="80"/>
      <c r="H131" s="101"/>
      <c r="I131" s="128"/>
      <c r="J131" s="128"/>
      <c r="K131" s="128"/>
      <c r="L131" s="128"/>
      <c r="M131" s="128"/>
      <c r="N131" s="128"/>
      <c r="O131" s="128"/>
      <c r="P131" s="128"/>
      <c r="Q131" s="128"/>
      <c r="R131" s="128"/>
      <c r="S131" s="128"/>
      <c r="T131" s="128"/>
      <c r="U131" s="128"/>
      <c r="V131" s="128"/>
      <c r="W131" s="128"/>
      <c r="X131" s="128"/>
      <c r="Y131" s="374"/>
      <c r="Z131" s="128"/>
      <c r="AC131" s="174"/>
      <c r="AD131" s="174"/>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383"/>
      <c r="BL131" s="101"/>
      <c r="BM131" s="101"/>
      <c r="BN131" s="101"/>
      <c r="BO131" s="101"/>
      <c r="BP131" s="101"/>
      <c r="BQ131" s="101"/>
      <c r="BR131" s="101"/>
      <c r="BS131" s="101"/>
      <c r="BT131" s="101"/>
      <c r="BU131" s="101"/>
      <c r="BV131" s="101"/>
      <c r="BW131" s="101"/>
      <c r="BX131" s="101"/>
      <c r="BY131" s="101"/>
      <c r="BZ131" s="101"/>
      <c r="CA131" s="101"/>
      <c r="CB131" s="101"/>
      <c r="CC131" s="101"/>
      <c r="CD131" s="101"/>
      <c r="CE131" s="100"/>
      <c r="CF131" s="101"/>
    </row>
    <row r="132" spans="7:84" ht="51.75" customHeight="1" x14ac:dyDescent="0.15">
      <c r="G132" s="80"/>
      <c r="H132" s="101"/>
      <c r="I132" s="128"/>
      <c r="J132" s="128"/>
      <c r="K132" s="128"/>
      <c r="L132" s="128"/>
      <c r="M132" s="128"/>
      <c r="N132" s="128"/>
      <c r="O132" s="128"/>
      <c r="P132" s="128"/>
      <c r="Q132" s="128"/>
      <c r="R132" s="128"/>
      <c r="S132" s="128"/>
      <c r="T132" s="128"/>
      <c r="U132" s="128"/>
      <c r="V132" s="128"/>
      <c r="W132" s="128"/>
      <c r="X132" s="128"/>
      <c r="Y132" s="374"/>
      <c r="Z132" s="128"/>
      <c r="AC132" s="128"/>
      <c r="AD132" s="128"/>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383"/>
      <c r="BL132" s="101"/>
      <c r="BM132" s="101"/>
      <c r="BN132" s="101"/>
      <c r="BO132" s="101"/>
      <c r="BP132" s="101"/>
      <c r="BQ132" s="101"/>
      <c r="BR132" s="101"/>
      <c r="BS132" s="101"/>
      <c r="BT132" s="101"/>
      <c r="BU132" s="101"/>
      <c r="BV132" s="101"/>
      <c r="BW132" s="101"/>
      <c r="BX132" s="101"/>
      <c r="BY132" s="101"/>
      <c r="BZ132" s="101"/>
      <c r="CA132" s="101"/>
      <c r="CB132" s="101"/>
      <c r="CC132" s="101"/>
      <c r="CD132" s="101"/>
      <c r="CE132" s="100"/>
      <c r="CF132" s="101"/>
    </row>
    <row r="133" spans="7:84" ht="51.75" customHeight="1" x14ac:dyDescent="0.5">
      <c r="G133" s="80"/>
      <c r="H133" s="101"/>
      <c r="I133" s="128"/>
      <c r="J133" s="128"/>
      <c r="K133" s="128"/>
      <c r="L133" s="128"/>
      <c r="M133" s="128"/>
      <c r="N133" s="128"/>
      <c r="O133" s="128"/>
      <c r="P133" s="128"/>
      <c r="Q133" s="128"/>
      <c r="R133" s="128"/>
      <c r="S133" s="128"/>
      <c r="T133" s="128"/>
      <c r="U133" s="128"/>
      <c r="V133" s="128"/>
      <c r="W133" s="128"/>
      <c r="X133" s="128"/>
      <c r="Y133" s="374"/>
      <c r="Z133" s="128"/>
      <c r="AC133" s="174"/>
      <c r="AD133" s="174"/>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383"/>
      <c r="BL133" s="101"/>
      <c r="BM133" s="101"/>
      <c r="BN133" s="101"/>
      <c r="BO133" s="101"/>
      <c r="BP133" s="101"/>
      <c r="BQ133" s="101"/>
      <c r="BR133" s="101"/>
      <c r="BS133" s="101"/>
      <c r="BT133" s="101"/>
      <c r="BU133" s="101"/>
      <c r="BV133" s="101"/>
      <c r="BW133" s="101"/>
      <c r="BX133" s="101"/>
      <c r="BY133" s="101"/>
      <c r="BZ133" s="101"/>
      <c r="CA133" s="101"/>
      <c r="CB133" s="101"/>
      <c r="CC133" s="101"/>
      <c r="CD133" s="101"/>
      <c r="CE133" s="100"/>
      <c r="CF133" s="101"/>
    </row>
    <row r="134" spans="7:84" ht="51.75" customHeight="1" x14ac:dyDescent="0.5">
      <c r="G134" s="80"/>
      <c r="H134" s="101"/>
      <c r="I134" s="128"/>
      <c r="J134" s="128"/>
      <c r="K134" s="128"/>
      <c r="L134" s="128"/>
      <c r="M134" s="128"/>
      <c r="N134" s="128"/>
      <c r="O134" s="128"/>
      <c r="P134" s="128"/>
      <c r="Q134" s="128"/>
      <c r="R134" s="128"/>
      <c r="S134" s="128"/>
      <c r="T134" s="128"/>
      <c r="U134" s="128"/>
      <c r="V134" s="128"/>
      <c r="W134" s="128"/>
      <c r="X134" s="128"/>
      <c r="Y134" s="374"/>
      <c r="Z134" s="128"/>
      <c r="AC134" s="174"/>
      <c r="AD134" s="174"/>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383"/>
      <c r="BL134" s="101"/>
      <c r="BM134" s="101"/>
      <c r="BN134" s="101"/>
      <c r="BO134" s="101"/>
      <c r="BP134" s="101"/>
      <c r="BQ134" s="101"/>
      <c r="BR134" s="101"/>
      <c r="BS134" s="101"/>
      <c r="BT134" s="101"/>
      <c r="BU134" s="101"/>
      <c r="BV134" s="101"/>
      <c r="BW134" s="101"/>
      <c r="BX134" s="101"/>
      <c r="BY134" s="101"/>
      <c r="BZ134" s="101"/>
      <c r="CA134" s="101"/>
      <c r="CB134" s="101"/>
      <c r="CC134" s="101"/>
      <c r="CD134" s="101"/>
      <c r="CE134" s="100"/>
      <c r="CF134" s="101"/>
    </row>
    <row r="135" spans="7:84" ht="51.75" customHeight="1" x14ac:dyDescent="0.5">
      <c r="G135" s="80"/>
      <c r="H135" s="101"/>
      <c r="I135" s="128"/>
      <c r="J135" s="128"/>
      <c r="K135" s="128"/>
      <c r="L135" s="128"/>
      <c r="M135" s="128"/>
      <c r="N135" s="128"/>
      <c r="O135" s="128"/>
      <c r="P135" s="128"/>
      <c r="Q135" s="128"/>
      <c r="R135" s="128"/>
      <c r="S135" s="128"/>
      <c r="T135" s="128"/>
      <c r="U135" s="128"/>
      <c r="V135" s="128"/>
      <c r="W135" s="128"/>
      <c r="X135" s="128"/>
      <c r="Y135" s="374"/>
      <c r="Z135" s="128"/>
      <c r="AC135" s="174"/>
      <c r="AD135" s="174"/>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383"/>
      <c r="BL135" s="101"/>
      <c r="BM135" s="101"/>
      <c r="BN135" s="101"/>
      <c r="BO135" s="101"/>
      <c r="BP135" s="101"/>
      <c r="BQ135" s="101"/>
      <c r="BR135" s="101"/>
      <c r="BS135" s="101"/>
      <c r="BT135" s="101"/>
      <c r="BU135" s="101"/>
      <c r="BV135" s="101"/>
      <c r="BW135" s="101"/>
      <c r="BX135" s="101"/>
      <c r="BY135" s="101"/>
      <c r="BZ135" s="101"/>
      <c r="CA135" s="101"/>
      <c r="CB135" s="101"/>
      <c r="CC135" s="101"/>
      <c r="CD135" s="101"/>
      <c r="CE135" s="100"/>
      <c r="CF135" s="101"/>
    </row>
    <row r="136" spans="7:84" ht="51.75" customHeight="1" x14ac:dyDescent="0.5">
      <c r="G136" s="80"/>
      <c r="H136" s="101"/>
      <c r="I136" s="128"/>
      <c r="J136" s="128"/>
      <c r="K136" s="128"/>
      <c r="L136" s="128"/>
      <c r="M136" s="128"/>
      <c r="N136" s="128"/>
      <c r="O136" s="128"/>
      <c r="P136" s="128"/>
      <c r="Q136" s="128"/>
      <c r="R136" s="128"/>
      <c r="S136" s="128"/>
      <c r="T136" s="128"/>
      <c r="U136" s="128"/>
      <c r="V136" s="128"/>
      <c r="W136" s="128"/>
      <c r="X136" s="128"/>
      <c r="Y136" s="374"/>
      <c r="Z136" s="128"/>
      <c r="AC136" s="174"/>
      <c r="AD136" s="174"/>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383"/>
      <c r="BL136" s="101"/>
      <c r="BM136" s="101"/>
      <c r="BN136" s="101"/>
      <c r="BO136" s="101"/>
      <c r="BP136" s="101"/>
      <c r="BQ136" s="101"/>
      <c r="BR136" s="101"/>
      <c r="BS136" s="101"/>
      <c r="BT136" s="101"/>
      <c r="BU136" s="101"/>
      <c r="BV136" s="101"/>
      <c r="BW136" s="101"/>
      <c r="BX136" s="101"/>
      <c r="BY136" s="101"/>
      <c r="BZ136" s="101"/>
      <c r="CA136" s="101"/>
      <c r="CB136" s="101"/>
      <c r="CC136" s="101"/>
      <c r="CD136" s="101"/>
      <c r="CE136" s="100"/>
      <c r="CF136" s="101"/>
    </row>
    <row r="137" spans="7:84" ht="51.75" customHeight="1" x14ac:dyDescent="0.5">
      <c r="G137" s="80"/>
      <c r="H137" s="101"/>
      <c r="I137" s="128"/>
      <c r="J137" s="128"/>
      <c r="K137" s="128"/>
      <c r="L137" s="128"/>
      <c r="M137" s="128"/>
      <c r="N137" s="128"/>
      <c r="O137" s="128"/>
      <c r="P137" s="128"/>
      <c r="Q137" s="128"/>
      <c r="R137" s="128"/>
      <c r="S137" s="128"/>
      <c r="T137" s="128"/>
      <c r="U137" s="128"/>
      <c r="V137" s="128"/>
      <c r="W137" s="128"/>
      <c r="X137" s="128"/>
      <c r="Y137" s="374"/>
      <c r="Z137" s="128"/>
      <c r="AC137" s="174"/>
      <c r="AD137" s="174"/>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383"/>
      <c r="BL137" s="101"/>
      <c r="BM137" s="101"/>
      <c r="BN137" s="101"/>
      <c r="BO137" s="101"/>
      <c r="BP137" s="101"/>
      <c r="BQ137" s="101"/>
      <c r="BR137" s="101"/>
      <c r="BS137" s="101"/>
      <c r="BT137" s="101"/>
      <c r="BU137" s="101"/>
      <c r="BV137" s="101"/>
      <c r="BW137" s="101"/>
      <c r="BX137" s="101"/>
      <c r="BY137" s="101"/>
      <c r="BZ137" s="101"/>
      <c r="CA137" s="101"/>
      <c r="CB137" s="101"/>
      <c r="CC137" s="101"/>
      <c r="CD137" s="101"/>
      <c r="CE137" s="100"/>
      <c r="CF137" s="101"/>
    </row>
    <row r="138" spans="7:84" ht="51.75" customHeight="1" x14ac:dyDescent="0.5">
      <c r="G138" s="80"/>
      <c r="H138" s="101"/>
      <c r="I138" s="128"/>
      <c r="J138" s="128"/>
      <c r="K138" s="128"/>
      <c r="L138" s="128"/>
      <c r="M138" s="128"/>
      <c r="N138" s="128"/>
      <c r="O138" s="128"/>
      <c r="P138" s="128"/>
      <c r="Q138" s="128"/>
      <c r="R138" s="128"/>
      <c r="S138" s="128"/>
      <c r="T138" s="128"/>
      <c r="U138" s="128"/>
      <c r="V138" s="128"/>
      <c r="W138" s="128"/>
      <c r="X138" s="128"/>
      <c r="Y138" s="374"/>
      <c r="Z138" s="128"/>
      <c r="AC138" s="174"/>
      <c r="AD138" s="174"/>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383"/>
      <c r="BL138" s="101"/>
      <c r="BM138" s="101"/>
      <c r="BN138" s="101"/>
      <c r="BO138" s="101"/>
      <c r="BP138" s="101"/>
      <c r="BQ138" s="101"/>
      <c r="BR138" s="101"/>
      <c r="BS138" s="101"/>
      <c r="BT138" s="101"/>
      <c r="BU138" s="101"/>
      <c r="BV138" s="101"/>
      <c r="BW138" s="101"/>
      <c r="BX138" s="101"/>
      <c r="BY138" s="101"/>
      <c r="BZ138" s="101"/>
      <c r="CA138" s="101"/>
      <c r="CB138" s="101"/>
      <c r="CC138" s="101"/>
      <c r="CD138" s="101"/>
      <c r="CE138" s="100"/>
      <c r="CF138" s="101"/>
    </row>
    <row r="139" spans="7:84" ht="51.75" customHeight="1" x14ac:dyDescent="0.5">
      <c r="G139" s="80"/>
      <c r="H139" s="101"/>
      <c r="I139" s="128"/>
      <c r="J139" s="128"/>
      <c r="K139" s="128"/>
      <c r="L139" s="128"/>
      <c r="M139" s="128"/>
      <c r="N139" s="128"/>
      <c r="O139" s="128"/>
      <c r="P139" s="128"/>
      <c r="Q139" s="128"/>
      <c r="R139" s="128"/>
      <c r="S139" s="128"/>
      <c r="T139" s="128"/>
      <c r="U139" s="128"/>
      <c r="V139" s="128"/>
      <c r="W139" s="128"/>
      <c r="X139" s="128"/>
      <c r="Y139" s="374"/>
      <c r="Z139" s="128"/>
      <c r="AC139" s="174"/>
      <c r="AD139" s="174"/>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383"/>
      <c r="BL139" s="101"/>
      <c r="BM139" s="101"/>
      <c r="BN139" s="101"/>
      <c r="BO139" s="101"/>
      <c r="BP139" s="101"/>
      <c r="BQ139" s="101"/>
      <c r="BR139" s="101"/>
      <c r="BS139" s="101"/>
      <c r="BT139" s="101"/>
      <c r="BU139" s="101"/>
      <c r="BV139" s="101"/>
      <c r="BW139" s="101"/>
      <c r="BX139" s="101"/>
      <c r="BY139" s="101"/>
      <c r="BZ139" s="101"/>
      <c r="CA139" s="101"/>
      <c r="CB139" s="101"/>
      <c r="CC139" s="101"/>
      <c r="CD139" s="101"/>
      <c r="CE139" s="100"/>
      <c r="CF139" s="101"/>
    </row>
    <row r="140" spans="7:84" ht="51.75" customHeight="1" x14ac:dyDescent="0.5">
      <c r="G140" s="80"/>
      <c r="H140" s="101"/>
      <c r="I140" s="128"/>
      <c r="J140" s="128"/>
      <c r="K140" s="128"/>
      <c r="L140" s="128"/>
      <c r="M140" s="128"/>
      <c r="N140" s="128"/>
      <c r="O140" s="128"/>
      <c r="P140" s="128"/>
      <c r="Q140" s="128"/>
      <c r="R140" s="128"/>
      <c r="S140" s="128"/>
      <c r="T140" s="128"/>
      <c r="U140" s="128"/>
      <c r="V140" s="128"/>
      <c r="W140" s="128"/>
      <c r="X140" s="128"/>
      <c r="Y140" s="374"/>
      <c r="Z140" s="128"/>
      <c r="AC140" s="174"/>
      <c r="AD140" s="174"/>
      <c r="AE140" s="101"/>
      <c r="AF140" s="101"/>
      <c r="AG140" s="101"/>
      <c r="AH140" s="101"/>
      <c r="AI140" s="101"/>
      <c r="AJ140" s="101"/>
      <c r="AK140" s="101"/>
      <c r="AL140" s="101"/>
      <c r="AM140" s="101"/>
      <c r="AN140" s="101"/>
      <c r="AO140" s="101"/>
      <c r="AP140" s="101"/>
      <c r="AQ140" s="101"/>
      <c r="AR140" s="101"/>
      <c r="AS140" s="101"/>
      <c r="AT140" s="350"/>
      <c r="AU140" s="128"/>
      <c r="BQ140" s="100"/>
      <c r="BR140" s="100"/>
      <c r="BS140" s="100"/>
      <c r="BT140" s="100"/>
      <c r="BU140" s="100"/>
      <c r="BV140" s="100"/>
      <c r="BW140" s="100"/>
      <c r="BX140" s="100"/>
      <c r="BY140" s="100"/>
      <c r="BZ140" s="100"/>
      <c r="CA140" s="100"/>
      <c r="CB140" s="100"/>
      <c r="CC140" s="100"/>
      <c r="CD140" s="100"/>
      <c r="CE140" s="100"/>
      <c r="CF140" s="101"/>
    </row>
    <row r="141" spans="7:84" ht="51.75" customHeight="1" x14ac:dyDescent="0.5">
      <c r="G141" s="80"/>
      <c r="H141" s="101"/>
      <c r="I141" s="128"/>
      <c r="J141" s="128"/>
      <c r="K141" s="128"/>
      <c r="L141" s="128"/>
      <c r="M141" s="128"/>
      <c r="N141" s="128"/>
      <c r="O141" s="128"/>
      <c r="P141" s="128"/>
      <c r="Q141" s="128"/>
      <c r="R141" s="128"/>
      <c r="S141" s="128"/>
      <c r="T141" s="128"/>
      <c r="U141" s="128"/>
      <c r="V141" s="128"/>
      <c r="W141" s="128"/>
      <c r="X141" s="128"/>
      <c r="Y141" s="374"/>
      <c r="Z141" s="128"/>
      <c r="AC141" s="174"/>
      <c r="AD141" s="174"/>
      <c r="AE141" s="101"/>
      <c r="AF141" s="101"/>
      <c r="AG141" s="101"/>
      <c r="AH141" s="101"/>
      <c r="AI141" s="101"/>
      <c r="AJ141" s="101"/>
      <c r="AK141" s="101"/>
      <c r="AL141" s="101"/>
      <c r="AM141" s="101"/>
      <c r="AN141" s="101"/>
      <c r="AO141" s="101"/>
      <c r="AP141" s="101"/>
      <c r="AQ141" s="101"/>
      <c r="AR141" s="101"/>
      <c r="AS141" s="101"/>
      <c r="AT141" s="350"/>
      <c r="AU141" s="128"/>
      <c r="BQ141" s="100"/>
      <c r="BR141" s="100"/>
      <c r="BS141" s="100"/>
      <c r="BT141" s="100"/>
      <c r="BU141" s="100"/>
      <c r="BV141" s="100"/>
      <c r="BW141" s="100"/>
      <c r="BX141" s="100"/>
      <c r="BY141" s="100"/>
      <c r="BZ141" s="100"/>
      <c r="CA141" s="100"/>
      <c r="CB141" s="100"/>
      <c r="CC141" s="100"/>
      <c r="CD141" s="100"/>
      <c r="CE141" s="100"/>
      <c r="CF141" s="101"/>
    </row>
    <row r="142" spans="7:84" ht="51.75" customHeight="1" x14ac:dyDescent="0.15">
      <c r="G142" s="80"/>
      <c r="H142" s="101"/>
      <c r="I142" s="101"/>
      <c r="J142" s="101"/>
      <c r="K142" s="101"/>
      <c r="L142" s="101"/>
      <c r="M142" s="101"/>
      <c r="N142" s="101"/>
      <c r="O142" s="101"/>
      <c r="P142" s="101"/>
      <c r="Q142" s="101"/>
      <c r="R142" s="101"/>
      <c r="S142" s="101"/>
      <c r="T142" s="101"/>
      <c r="U142" s="101"/>
      <c r="V142" s="101"/>
      <c r="W142" s="101"/>
      <c r="X142" s="101"/>
      <c r="Y142" s="383"/>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80"/>
      <c r="AW142" s="80"/>
      <c r="AX142" s="80"/>
      <c r="AY142" s="80"/>
      <c r="AZ142" s="80"/>
      <c r="BA142" s="80"/>
      <c r="BB142" s="80"/>
      <c r="BC142" s="80"/>
      <c r="BD142" s="80"/>
      <c r="BE142" s="80"/>
      <c r="BF142" s="80"/>
      <c r="BG142" s="80"/>
      <c r="BH142" s="80"/>
      <c r="BI142" s="80"/>
      <c r="BJ142" s="80"/>
      <c r="BK142" s="381"/>
      <c r="BL142" s="80"/>
      <c r="BM142" s="80"/>
      <c r="BN142" s="80"/>
      <c r="BO142" s="80"/>
      <c r="BP142" s="80"/>
      <c r="BQ142" s="80"/>
      <c r="BR142" s="100"/>
      <c r="BS142" s="100"/>
      <c r="BT142" s="100"/>
      <c r="BU142" s="100"/>
      <c r="BV142" s="100"/>
      <c r="BW142" s="100"/>
      <c r="BX142" s="100"/>
      <c r="BY142" s="100"/>
      <c r="BZ142" s="100"/>
      <c r="CA142" s="100"/>
      <c r="CB142" s="100"/>
      <c r="CC142" s="100"/>
      <c r="CD142" s="100"/>
      <c r="CE142" s="100"/>
      <c r="CF142" s="101"/>
    </row>
    <row r="143" spans="7:84" ht="63.75" customHeight="1" x14ac:dyDescent="0.15">
      <c r="G143" s="80"/>
      <c r="H143" s="350"/>
      <c r="I143" s="350"/>
      <c r="J143" s="350"/>
      <c r="K143" s="350"/>
      <c r="L143" s="350"/>
      <c r="M143" s="350"/>
      <c r="N143" s="350"/>
      <c r="O143" s="350"/>
      <c r="P143" s="350"/>
      <c r="Q143" s="350"/>
      <c r="R143" s="350"/>
      <c r="S143" s="350"/>
      <c r="T143" s="350"/>
      <c r="U143" s="350"/>
      <c r="V143" s="350"/>
      <c r="W143" s="350"/>
      <c r="X143" s="350"/>
      <c r="Y143" s="374"/>
      <c r="Z143" s="350"/>
      <c r="AA143" s="350"/>
      <c r="AB143" s="350"/>
      <c r="AC143" s="350"/>
      <c r="AD143" s="350"/>
      <c r="AE143" s="350"/>
      <c r="AF143" s="350"/>
      <c r="AG143" s="350"/>
      <c r="AH143" s="863" t="s">
        <v>467</v>
      </c>
      <c r="AI143" s="863"/>
      <c r="AJ143" s="863"/>
      <c r="AK143" s="863"/>
      <c r="AL143" s="863">
        <f>入力①!$D$7</f>
        <v>44881</v>
      </c>
      <c r="AM143" s="863"/>
      <c r="AN143" s="863"/>
      <c r="AO143" s="863"/>
      <c r="AP143" s="863"/>
      <c r="AQ143" s="863"/>
      <c r="AR143" s="863"/>
      <c r="AS143" s="863"/>
      <c r="AT143" s="350"/>
      <c r="AU143" s="350"/>
      <c r="AV143" s="350"/>
      <c r="AW143" s="350"/>
      <c r="AX143" s="350"/>
      <c r="AY143" s="350"/>
      <c r="AZ143" s="350"/>
      <c r="BA143" s="350"/>
      <c r="BB143" s="350"/>
      <c r="BC143" s="350"/>
      <c r="BD143" s="350"/>
      <c r="BE143" s="350"/>
      <c r="BF143" s="350"/>
      <c r="BG143" s="350"/>
      <c r="BH143" s="350"/>
      <c r="BI143" s="350"/>
      <c r="BJ143" s="350"/>
      <c r="BK143" s="374"/>
      <c r="BL143" s="350"/>
      <c r="BM143" s="350"/>
      <c r="BN143" s="350"/>
      <c r="BO143" s="350"/>
      <c r="BP143" s="350"/>
      <c r="BQ143" s="350"/>
      <c r="BR143" s="863" t="s">
        <v>467</v>
      </c>
      <c r="BS143" s="863"/>
      <c r="BT143" s="863"/>
      <c r="BU143" s="863"/>
      <c r="BV143" s="863">
        <f>入力①!$D$7</f>
        <v>44881</v>
      </c>
      <c r="BW143" s="863"/>
      <c r="BX143" s="863"/>
      <c r="BY143" s="863"/>
      <c r="BZ143" s="863"/>
      <c r="CA143" s="863"/>
      <c r="CB143" s="863"/>
      <c r="CC143" s="863"/>
      <c r="CD143" s="2"/>
    </row>
    <row r="144" spans="7:84" ht="78.75" customHeight="1" x14ac:dyDescent="0.15">
      <c r="G144" s="80"/>
      <c r="H144" s="856" t="s">
        <v>520</v>
      </c>
      <c r="I144" s="856"/>
      <c r="J144" s="856"/>
      <c r="K144" s="856"/>
      <c r="L144" s="856"/>
      <c r="M144" s="856"/>
      <c r="N144" s="856"/>
      <c r="O144" s="856"/>
      <c r="P144" s="856"/>
      <c r="Q144" s="856"/>
      <c r="R144" s="856"/>
      <c r="S144" s="856"/>
      <c r="T144" s="856"/>
      <c r="U144" s="856"/>
      <c r="V144" s="856"/>
      <c r="W144" s="856"/>
      <c r="X144" s="856"/>
      <c r="Y144" s="856"/>
      <c r="Z144" s="856"/>
      <c r="AA144" s="856"/>
      <c r="AB144" s="856"/>
      <c r="AC144" s="856"/>
      <c r="AD144" s="856"/>
      <c r="AE144" s="856"/>
      <c r="AF144" s="856"/>
      <c r="AG144" s="856"/>
      <c r="AH144" s="856"/>
      <c r="AI144" s="856"/>
      <c r="AJ144" s="856"/>
      <c r="AK144" s="856"/>
      <c r="AL144" s="856"/>
      <c r="AM144" s="856"/>
      <c r="AN144" s="856"/>
      <c r="AO144" s="856"/>
      <c r="AP144" s="856"/>
      <c r="AQ144" s="856"/>
      <c r="AR144" s="856"/>
      <c r="AS144" s="479"/>
      <c r="AU144" s="856" t="s">
        <v>521</v>
      </c>
      <c r="AV144" s="856"/>
      <c r="AW144" s="856"/>
      <c r="AX144" s="856"/>
      <c r="AY144" s="856"/>
      <c r="AZ144" s="856"/>
      <c r="BA144" s="856"/>
      <c r="BB144" s="856"/>
      <c r="BC144" s="856"/>
      <c r="BD144" s="856"/>
      <c r="BE144" s="856"/>
      <c r="BF144" s="856"/>
      <c r="BG144" s="856"/>
      <c r="BH144" s="856"/>
      <c r="BI144" s="856"/>
      <c r="BJ144" s="856"/>
      <c r="BK144" s="856"/>
      <c r="BL144" s="856"/>
      <c r="BM144" s="856"/>
      <c r="BN144" s="856"/>
      <c r="BO144" s="856"/>
      <c r="BP144" s="856"/>
      <c r="BQ144" s="856"/>
      <c r="BR144" s="856"/>
      <c r="BS144" s="856"/>
      <c r="BT144" s="856"/>
      <c r="BU144" s="856"/>
      <c r="BV144" s="856"/>
      <c r="BW144" s="856"/>
      <c r="BX144" s="856"/>
      <c r="BY144" s="856"/>
      <c r="BZ144" s="856"/>
      <c r="CA144" s="856"/>
      <c r="CB144" s="856"/>
      <c r="CD144" s="2"/>
    </row>
    <row r="145" spans="7:86" s="61" customFormat="1" ht="15.75" customHeight="1" x14ac:dyDescent="0.15">
      <c r="G145" s="80"/>
      <c r="H145" s="179"/>
      <c r="I145" s="179"/>
      <c r="J145" s="179"/>
      <c r="K145" s="179"/>
      <c r="L145" s="179"/>
      <c r="M145" s="179"/>
      <c r="N145" s="179"/>
      <c r="O145" s="179"/>
      <c r="P145" s="179"/>
      <c r="Q145" s="179"/>
      <c r="R145" s="179"/>
      <c r="S145" s="179"/>
      <c r="T145" s="179"/>
      <c r="U145" s="179"/>
      <c r="V145" s="179"/>
      <c r="W145" s="179"/>
      <c r="X145" s="179"/>
      <c r="Y145" s="385"/>
      <c r="Z145" s="179"/>
      <c r="AA145" s="179"/>
      <c r="AB145" s="179"/>
      <c r="AC145" s="179"/>
      <c r="AD145" s="179"/>
      <c r="AE145" s="179"/>
      <c r="AF145" s="179"/>
      <c r="AG145" s="179"/>
      <c r="AH145" s="179"/>
      <c r="AI145" s="179"/>
      <c r="AJ145" s="179"/>
      <c r="AK145" s="179"/>
      <c r="AL145" s="179"/>
      <c r="AM145" s="179"/>
      <c r="AN145" s="179"/>
      <c r="AO145" s="179"/>
      <c r="AP145" s="179"/>
      <c r="AQ145" s="179"/>
      <c r="AR145" s="179"/>
      <c r="AS145" s="348"/>
      <c r="AT145" s="348"/>
      <c r="AU145" s="180"/>
      <c r="AV145" s="179"/>
      <c r="AW145" s="179"/>
      <c r="AX145" s="179"/>
      <c r="AY145" s="179"/>
      <c r="AZ145" s="179"/>
      <c r="BA145" s="179"/>
      <c r="BB145" s="179"/>
      <c r="BC145" s="179"/>
      <c r="BD145" s="179"/>
      <c r="BE145" s="179"/>
      <c r="BF145" s="179"/>
      <c r="BG145" s="179"/>
      <c r="BH145" s="179"/>
      <c r="BI145" s="179"/>
      <c r="BJ145" s="179"/>
      <c r="BK145" s="385"/>
      <c r="BL145" s="179"/>
      <c r="BM145" s="179"/>
      <c r="BN145" s="179"/>
      <c r="BO145" s="179"/>
      <c r="BP145" s="179"/>
      <c r="BQ145" s="179"/>
      <c r="BR145" s="179"/>
      <c r="BS145" s="179"/>
      <c r="BT145" s="179"/>
      <c r="BU145" s="179"/>
      <c r="BV145" s="179"/>
      <c r="BW145" s="179"/>
      <c r="BX145" s="179"/>
      <c r="BY145" s="179"/>
      <c r="BZ145" s="179"/>
      <c r="CA145" s="179"/>
      <c r="CB145" s="179"/>
      <c r="CC145" s="80"/>
    </row>
    <row r="146" spans="7:86" s="116" customFormat="1" ht="15.75" customHeight="1" x14ac:dyDescent="0.15">
      <c r="G146" s="115"/>
      <c r="H146" s="857" t="s">
        <v>130</v>
      </c>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115"/>
      <c r="AT146" s="115"/>
      <c r="AU146" s="857" t="s">
        <v>131</v>
      </c>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c r="BX146" s="857"/>
      <c r="BY146" s="857"/>
      <c r="BZ146" s="857"/>
      <c r="CA146" s="857"/>
      <c r="CB146" s="857"/>
      <c r="CC146" s="115"/>
    </row>
    <row r="147" spans="7:86" s="116" customFormat="1" ht="15.75" customHeight="1" x14ac:dyDescent="0.15">
      <c r="G147" s="115"/>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115"/>
      <c r="AT147" s="359"/>
      <c r="AU147" s="857"/>
      <c r="AV147" s="857"/>
      <c r="AW147" s="857"/>
      <c r="AX147" s="857"/>
      <c r="AY147" s="857"/>
      <c r="AZ147" s="857"/>
      <c r="BA147" s="857"/>
      <c r="BB147" s="857"/>
      <c r="BC147" s="857"/>
      <c r="BD147" s="857"/>
      <c r="BE147" s="857"/>
      <c r="BF147" s="857"/>
      <c r="BG147" s="857"/>
      <c r="BH147" s="857"/>
      <c r="BI147" s="857"/>
      <c r="BJ147" s="857"/>
      <c r="BK147" s="857"/>
      <c r="BL147" s="857"/>
      <c r="BM147" s="857"/>
      <c r="BN147" s="857"/>
      <c r="BO147" s="857"/>
      <c r="BP147" s="857"/>
      <c r="BQ147" s="857"/>
      <c r="BR147" s="857"/>
      <c r="BS147" s="857"/>
      <c r="BT147" s="857"/>
      <c r="BU147" s="857"/>
      <c r="BV147" s="857"/>
      <c r="BW147" s="857"/>
      <c r="BX147" s="857"/>
      <c r="BY147" s="857"/>
      <c r="BZ147" s="857"/>
      <c r="CA147" s="857"/>
      <c r="CB147" s="857"/>
      <c r="CC147" s="115"/>
    </row>
    <row r="148" spans="7:86" s="116" customFormat="1" ht="15.75" customHeight="1" x14ac:dyDescent="0.15">
      <c r="G148" s="115"/>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115"/>
      <c r="AT148" s="359"/>
      <c r="AU148" s="857"/>
      <c r="AV148" s="857"/>
      <c r="AW148" s="857"/>
      <c r="AX148" s="857"/>
      <c r="AY148" s="857"/>
      <c r="AZ148" s="857"/>
      <c r="BA148" s="857"/>
      <c r="BB148" s="857"/>
      <c r="BC148" s="857"/>
      <c r="BD148" s="857"/>
      <c r="BE148" s="857"/>
      <c r="BF148" s="857"/>
      <c r="BG148" s="857"/>
      <c r="BH148" s="857"/>
      <c r="BI148" s="857"/>
      <c r="BJ148" s="857"/>
      <c r="BK148" s="857"/>
      <c r="BL148" s="857"/>
      <c r="BM148" s="857"/>
      <c r="BN148" s="857"/>
      <c r="BO148" s="857"/>
      <c r="BP148" s="857"/>
      <c r="BQ148" s="857"/>
      <c r="BR148" s="857"/>
      <c r="BS148" s="857"/>
      <c r="BT148" s="857"/>
      <c r="BU148" s="857"/>
      <c r="BV148" s="857"/>
      <c r="BW148" s="857"/>
      <c r="BX148" s="857"/>
      <c r="BY148" s="857"/>
      <c r="BZ148" s="857"/>
      <c r="CA148" s="857"/>
      <c r="CB148" s="857"/>
      <c r="CC148" s="115"/>
    </row>
    <row r="149" spans="7:86" s="116" customFormat="1" ht="15.75" customHeight="1" x14ac:dyDescent="0.15">
      <c r="G149" s="115"/>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115"/>
      <c r="AT149" s="360"/>
      <c r="AU149" s="857"/>
      <c r="AV149" s="857"/>
      <c r="AW149" s="857"/>
      <c r="AX149" s="857"/>
      <c r="AY149" s="857"/>
      <c r="AZ149" s="857"/>
      <c r="BA149" s="857"/>
      <c r="BB149" s="857"/>
      <c r="BC149" s="857"/>
      <c r="BD149" s="857"/>
      <c r="BE149" s="857"/>
      <c r="BF149" s="857"/>
      <c r="BG149" s="857"/>
      <c r="BH149" s="857"/>
      <c r="BI149" s="857"/>
      <c r="BJ149" s="857"/>
      <c r="BK149" s="857"/>
      <c r="BL149" s="857"/>
      <c r="BM149" s="857"/>
      <c r="BN149" s="857"/>
      <c r="BO149" s="857"/>
      <c r="BP149" s="857"/>
      <c r="BQ149" s="857"/>
      <c r="BR149" s="857"/>
      <c r="BS149" s="857"/>
      <c r="BT149" s="857"/>
      <c r="BU149" s="857"/>
      <c r="BV149" s="857"/>
      <c r="BW149" s="857"/>
      <c r="BX149" s="857"/>
      <c r="BY149" s="857"/>
      <c r="BZ149" s="857"/>
      <c r="CA149" s="857"/>
      <c r="CB149" s="857"/>
      <c r="CC149" s="115"/>
      <c r="CD149" s="115"/>
      <c r="CE149" s="115"/>
    </row>
    <row r="150" spans="7:86" ht="15.75" customHeight="1" x14ac:dyDescent="0.15">
      <c r="G150" s="2"/>
      <c r="H150" s="117"/>
      <c r="I150" s="117"/>
      <c r="J150" s="117"/>
      <c r="K150" s="117"/>
      <c r="L150" s="117"/>
      <c r="M150" s="117"/>
      <c r="N150" s="117"/>
      <c r="O150" s="117"/>
      <c r="P150" s="117"/>
      <c r="Q150" s="128"/>
      <c r="R150" s="128"/>
      <c r="S150" s="128"/>
      <c r="T150" s="128"/>
      <c r="U150" s="117"/>
      <c r="V150" s="117"/>
      <c r="W150" s="117"/>
      <c r="X150" s="117"/>
      <c r="Y150" s="385"/>
      <c r="Z150" s="128"/>
      <c r="AA150" s="128"/>
      <c r="AB150" s="128"/>
      <c r="AC150" s="128"/>
      <c r="AD150" s="128"/>
      <c r="AE150" s="128"/>
      <c r="AF150" s="128"/>
      <c r="AG150" s="128"/>
      <c r="AH150" s="128"/>
      <c r="AI150" s="128"/>
      <c r="AJ150" s="128"/>
      <c r="AK150" s="128"/>
      <c r="AL150" s="128"/>
      <c r="AM150" s="128"/>
      <c r="AN150" s="128"/>
      <c r="AO150" s="128"/>
      <c r="AP150" s="128"/>
      <c r="AT150" s="117"/>
      <c r="AU150" s="117"/>
      <c r="AV150" s="117"/>
      <c r="AW150" s="128"/>
      <c r="AX150" s="128"/>
      <c r="AY150" s="128"/>
      <c r="AZ150" s="128"/>
      <c r="BA150" s="128"/>
      <c r="BB150" s="128"/>
      <c r="BC150" s="128"/>
      <c r="BD150" s="128"/>
      <c r="BE150" s="117"/>
      <c r="BF150" s="117"/>
      <c r="BG150" s="128"/>
      <c r="BH150" s="128"/>
      <c r="BI150" s="128"/>
      <c r="BJ150" s="128"/>
      <c r="BK150" s="374"/>
      <c r="BL150" s="128"/>
      <c r="BM150" s="128"/>
      <c r="BN150" s="128"/>
      <c r="BO150" s="128"/>
      <c r="BP150" s="128"/>
      <c r="BQ150" s="128"/>
      <c r="BR150" s="128"/>
      <c r="BS150" s="128"/>
      <c r="BT150" s="128"/>
      <c r="BU150" s="128"/>
      <c r="BV150" s="128"/>
      <c r="BW150" s="128"/>
      <c r="BX150" s="128"/>
      <c r="BY150" s="128"/>
      <c r="BZ150" s="128"/>
      <c r="CA150" s="128"/>
      <c r="CB150" s="128"/>
      <c r="CC150" s="115"/>
      <c r="CD150" s="115"/>
      <c r="CE150" s="115"/>
    </row>
    <row r="151" spans="7:86" ht="15.75" customHeight="1" x14ac:dyDescent="0.15">
      <c r="G151" s="2"/>
      <c r="H151" s="877" t="s">
        <v>72</v>
      </c>
      <c r="I151" s="877"/>
      <c r="J151" s="877"/>
      <c r="K151" s="877"/>
      <c r="L151" s="877"/>
      <c r="M151" s="877"/>
      <c r="N151" s="877"/>
      <c r="O151" s="877"/>
      <c r="P151" s="877"/>
      <c r="Q151" s="877"/>
      <c r="R151" s="877"/>
      <c r="S151" s="877"/>
      <c r="T151" s="877"/>
      <c r="U151" s="877"/>
      <c r="V151" s="877"/>
      <c r="W151" s="877"/>
      <c r="X151" s="877"/>
      <c r="Y151" s="877"/>
      <c r="Z151" s="214"/>
      <c r="AA151" s="877" t="s">
        <v>76</v>
      </c>
      <c r="AB151" s="877"/>
      <c r="AC151" s="877"/>
      <c r="AD151" s="877"/>
      <c r="AE151" s="877"/>
      <c r="AF151" s="877"/>
      <c r="AG151" s="877"/>
      <c r="AH151" s="877"/>
      <c r="AI151" s="877"/>
      <c r="AJ151" s="877"/>
      <c r="AK151" s="877"/>
      <c r="AL151" s="877"/>
      <c r="AM151" s="877"/>
      <c r="AN151" s="877"/>
      <c r="AO151" s="877"/>
      <c r="AP151" s="877"/>
      <c r="AQ151" s="877"/>
      <c r="AR151" s="877"/>
      <c r="AT151" s="350"/>
      <c r="AU151" s="877" t="s">
        <v>72</v>
      </c>
      <c r="AV151" s="877"/>
      <c r="AW151" s="877"/>
      <c r="AX151" s="877"/>
      <c r="AY151" s="877"/>
      <c r="AZ151" s="877"/>
      <c r="BA151" s="877"/>
      <c r="BB151" s="877"/>
      <c r="BC151" s="877"/>
      <c r="BD151" s="877"/>
      <c r="BE151" s="877"/>
      <c r="BF151" s="877"/>
      <c r="BG151" s="877"/>
      <c r="BH151" s="877"/>
      <c r="BI151" s="877"/>
      <c r="BJ151" s="877"/>
      <c r="BK151" s="374"/>
      <c r="BL151" s="877" t="s">
        <v>76</v>
      </c>
      <c r="BM151" s="877"/>
      <c r="BN151" s="877"/>
      <c r="BO151" s="877"/>
      <c r="BP151" s="877"/>
      <c r="BQ151" s="877"/>
      <c r="BR151" s="877"/>
      <c r="BS151" s="877"/>
      <c r="BT151" s="877"/>
      <c r="BU151" s="877"/>
      <c r="BV151" s="877"/>
      <c r="BW151" s="877"/>
      <c r="BX151" s="877"/>
      <c r="BY151" s="877"/>
      <c r="BZ151" s="877"/>
      <c r="CA151" s="877"/>
      <c r="CB151" s="877"/>
      <c r="CC151" s="115"/>
      <c r="CD151" s="203"/>
      <c r="CE151" s="203"/>
      <c r="CF151" s="120"/>
      <c r="CG151" s="120"/>
      <c r="CH151" s="120"/>
    </row>
    <row r="152" spans="7:86" ht="15.75" customHeight="1" x14ac:dyDescent="0.15">
      <c r="G152" s="2"/>
      <c r="H152" s="877"/>
      <c r="I152" s="877"/>
      <c r="J152" s="877"/>
      <c r="K152" s="877"/>
      <c r="L152" s="877"/>
      <c r="M152" s="877"/>
      <c r="N152" s="877"/>
      <c r="O152" s="877"/>
      <c r="P152" s="877"/>
      <c r="Q152" s="877"/>
      <c r="R152" s="877"/>
      <c r="S152" s="877"/>
      <c r="T152" s="877"/>
      <c r="U152" s="877"/>
      <c r="V152" s="877"/>
      <c r="W152" s="877"/>
      <c r="X152" s="877"/>
      <c r="Y152" s="877"/>
      <c r="Z152" s="214"/>
      <c r="AA152" s="877"/>
      <c r="AB152" s="877"/>
      <c r="AC152" s="877"/>
      <c r="AD152" s="877"/>
      <c r="AE152" s="877"/>
      <c r="AF152" s="877"/>
      <c r="AG152" s="877"/>
      <c r="AH152" s="877"/>
      <c r="AI152" s="877"/>
      <c r="AJ152" s="877"/>
      <c r="AK152" s="877"/>
      <c r="AL152" s="877"/>
      <c r="AM152" s="877"/>
      <c r="AN152" s="877"/>
      <c r="AO152" s="877"/>
      <c r="AP152" s="877"/>
      <c r="AQ152" s="877"/>
      <c r="AR152" s="877"/>
      <c r="AT152" s="99"/>
      <c r="AU152" s="877"/>
      <c r="AV152" s="877"/>
      <c r="AW152" s="877"/>
      <c r="AX152" s="877"/>
      <c r="AY152" s="877"/>
      <c r="AZ152" s="877"/>
      <c r="BA152" s="877"/>
      <c r="BB152" s="877"/>
      <c r="BC152" s="877"/>
      <c r="BD152" s="877"/>
      <c r="BE152" s="877"/>
      <c r="BF152" s="877"/>
      <c r="BG152" s="877"/>
      <c r="BH152" s="877"/>
      <c r="BI152" s="877"/>
      <c r="BJ152" s="877"/>
      <c r="BK152" s="374"/>
      <c r="BL152" s="877"/>
      <c r="BM152" s="877"/>
      <c r="BN152" s="877"/>
      <c r="BO152" s="877"/>
      <c r="BP152" s="877"/>
      <c r="BQ152" s="877"/>
      <c r="BR152" s="877"/>
      <c r="BS152" s="877"/>
      <c r="BT152" s="877"/>
      <c r="BU152" s="877"/>
      <c r="BV152" s="877"/>
      <c r="BW152" s="877"/>
      <c r="BX152" s="877"/>
      <c r="BY152" s="877"/>
      <c r="BZ152" s="877"/>
      <c r="CA152" s="877"/>
      <c r="CB152" s="877"/>
      <c r="CC152" s="115"/>
      <c r="CD152" s="203"/>
      <c r="CE152" s="203"/>
      <c r="CF152" s="120"/>
      <c r="CG152" s="120"/>
      <c r="CH152" s="120"/>
    </row>
    <row r="153" spans="7:86" ht="15.75" customHeight="1" x14ac:dyDescent="0.15">
      <c r="G153" s="2"/>
      <c r="H153" s="877"/>
      <c r="I153" s="877"/>
      <c r="J153" s="877"/>
      <c r="K153" s="877"/>
      <c r="L153" s="877"/>
      <c r="M153" s="877"/>
      <c r="N153" s="877"/>
      <c r="O153" s="877"/>
      <c r="P153" s="877"/>
      <c r="Q153" s="877"/>
      <c r="R153" s="877"/>
      <c r="S153" s="877"/>
      <c r="T153" s="877"/>
      <c r="U153" s="877"/>
      <c r="V153" s="877"/>
      <c r="W153" s="877"/>
      <c r="X153" s="877"/>
      <c r="Y153" s="877"/>
      <c r="Z153" s="214"/>
      <c r="AA153" s="877"/>
      <c r="AB153" s="877"/>
      <c r="AC153" s="877"/>
      <c r="AD153" s="877"/>
      <c r="AE153" s="877"/>
      <c r="AF153" s="877"/>
      <c r="AG153" s="877"/>
      <c r="AH153" s="877"/>
      <c r="AI153" s="877"/>
      <c r="AJ153" s="877"/>
      <c r="AK153" s="877"/>
      <c r="AL153" s="877"/>
      <c r="AM153" s="877"/>
      <c r="AN153" s="877"/>
      <c r="AO153" s="877"/>
      <c r="AP153" s="877"/>
      <c r="AQ153" s="877"/>
      <c r="AR153" s="877"/>
      <c r="AT153" s="99"/>
      <c r="AU153" s="877"/>
      <c r="AV153" s="877"/>
      <c r="AW153" s="877"/>
      <c r="AX153" s="877"/>
      <c r="AY153" s="877"/>
      <c r="AZ153" s="877"/>
      <c r="BA153" s="877"/>
      <c r="BB153" s="877"/>
      <c r="BC153" s="877"/>
      <c r="BD153" s="877"/>
      <c r="BE153" s="877"/>
      <c r="BF153" s="877"/>
      <c r="BG153" s="877"/>
      <c r="BH153" s="877"/>
      <c r="BI153" s="877"/>
      <c r="BJ153" s="877"/>
      <c r="BK153" s="374"/>
      <c r="BL153" s="877"/>
      <c r="BM153" s="877"/>
      <c r="BN153" s="877"/>
      <c r="BO153" s="877"/>
      <c r="BP153" s="877"/>
      <c r="BQ153" s="877"/>
      <c r="BR153" s="877"/>
      <c r="BS153" s="877"/>
      <c r="BT153" s="877"/>
      <c r="BU153" s="877"/>
      <c r="BV153" s="877"/>
      <c r="BW153" s="877"/>
      <c r="BX153" s="877"/>
      <c r="BY153" s="877"/>
      <c r="BZ153" s="877"/>
      <c r="CA153" s="877"/>
      <c r="CB153" s="877"/>
      <c r="CC153" s="115"/>
      <c r="CD153" s="203"/>
      <c r="CE153" s="203"/>
      <c r="CF153" s="120"/>
      <c r="CG153" s="120"/>
      <c r="CH153" s="120"/>
    </row>
    <row r="154" spans="7:86" s="21" customFormat="1" ht="15.75" customHeight="1" x14ac:dyDescent="0.15">
      <c r="G154" s="128"/>
      <c r="H154" s="128"/>
      <c r="I154" s="99"/>
      <c r="J154" s="99"/>
      <c r="K154" s="99"/>
      <c r="L154" s="128"/>
      <c r="M154" s="128"/>
      <c r="N154" s="128"/>
      <c r="O154" s="128"/>
      <c r="P154" s="128"/>
      <c r="Q154" s="128"/>
      <c r="R154" s="128"/>
      <c r="S154" s="128"/>
      <c r="T154" s="128"/>
      <c r="U154" s="128"/>
      <c r="V154" s="128"/>
      <c r="W154" s="128"/>
      <c r="X154" s="128"/>
      <c r="Y154" s="374"/>
      <c r="Z154" s="80"/>
      <c r="AA154" s="128"/>
      <c r="AB154" s="128"/>
      <c r="AC154" s="128"/>
      <c r="AD154" s="128"/>
      <c r="AE154" s="128"/>
      <c r="AF154" s="128"/>
      <c r="AG154" s="128"/>
      <c r="AH154" s="128"/>
      <c r="AI154" s="128"/>
      <c r="AJ154" s="128"/>
      <c r="AK154" s="128"/>
      <c r="AL154" s="128"/>
      <c r="AM154" s="128"/>
      <c r="AN154" s="128"/>
      <c r="AO154" s="128"/>
      <c r="AP154" s="128"/>
      <c r="AS154" s="350"/>
      <c r="AT154" s="99"/>
      <c r="AU154" s="128"/>
      <c r="AV154" s="99"/>
      <c r="AW154" s="99"/>
      <c r="AX154" s="99"/>
      <c r="AY154" s="128"/>
      <c r="AZ154" s="128"/>
      <c r="BA154" s="128"/>
      <c r="BB154" s="128"/>
      <c r="BC154" s="128"/>
      <c r="BD154" s="128"/>
      <c r="BE154" s="128"/>
      <c r="BF154" s="128"/>
      <c r="BG154" s="128"/>
      <c r="BH154" s="128"/>
      <c r="BI154" s="128"/>
      <c r="BJ154" s="128"/>
      <c r="BK154" s="374"/>
      <c r="BL154" s="128"/>
      <c r="BM154" s="80"/>
      <c r="BN154" s="128"/>
      <c r="BO154" s="128"/>
      <c r="BP154" s="128"/>
      <c r="BQ154" s="128"/>
      <c r="BR154" s="128"/>
      <c r="BS154" s="128"/>
      <c r="BT154" s="128"/>
      <c r="BU154" s="128"/>
      <c r="BV154" s="128"/>
      <c r="BW154" s="128"/>
      <c r="BX154" s="128"/>
      <c r="BY154" s="128"/>
      <c r="BZ154" s="128"/>
      <c r="CA154" s="128"/>
      <c r="CB154" s="128"/>
      <c r="CC154" s="115"/>
      <c r="CF154" s="128"/>
      <c r="CG154" s="128"/>
      <c r="CH154" s="128"/>
    </row>
    <row r="155" spans="7:86" s="21" customFormat="1" ht="15.75" customHeight="1" x14ac:dyDescent="0.35">
      <c r="G155" s="128"/>
      <c r="H155" s="121"/>
      <c r="I155" s="122"/>
      <c r="J155" s="122"/>
      <c r="K155" s="122"/>
      <c r="L155" s="121"/>
      <c r="M155" s="121"/>
      <c r="N155" s="121"/>
      <c r="O155" s="123"/>
      <c r="P155" s="123"/>
      <c r="Q155" s="121"/>
      <c r="R155" s="121"/>
      <c r="S155" s="121"/>
      <c r="T155" s="121"/>
      <c r="U155" s="121"/>
      <c r="V155" s="121"/>
      <c r="W155" s="121"/>
      <c r="X155" s="121"/>
      <c r="Y155" s="374"/>
      <c r="Z155" s="128"/>
      <c r="AA155" s="128"/>
      <c r="AB155" s="128"/>
      <c r="AC155" s="128"/>
      <c r="AD155" s="128"/>
      <c r="AE155" s="128"/>
      <c r="AF155" s="128"/>
      <c r="AG155" s="128"/>
      <c r="AH155" s="128"/>
      <c r="AI155" s="128"/>
      <c r="AJ155" s="128"/>
      <c r="AK155" s="128"/>
      <c r="AL155" s="128"/>
      <c r="AM155" s="128"/>
      <c r="AN155" s="128"/>
      <c r="AO155" s="128"/>
      <c r="AP155" s="128"/>
      <c r="AS155" s="350"/>
      <c r="AT155" s="350"/>
      <c r="AU155" s="121"/>
      <c r="AV155" s="122"/>
      <c r="AW155" s="122"/>
      <c r="AX155" s="122"/>
      <c r="AY155" s="121"/>
      <c r="AZ155" s="121"/>
      <c r="BA155" s="121"/>
      <c r="BB155" s="123"/>
      <c r="BC155" s="123"/>
      <c r="BD155" s="121"/>
      <c r="BE155" s="121"/>
      <c r="BF155" s="121"/>
      <c r="BG155" s="121"/>
      <c r="BH155" s="121"/>
      <c r="BI155" s="121"/>
      <c r="BJ155" s="121"/>
      <c r="BK155" s="374"/>
      <c r="BL155" s="128"/>
      <c r="BM155" s="128"/>
      <c r="BN155" s="128"/>
      <c r="BO155" s="128"/>
      <c r="BP155" s="128"/>
      <c r="BQ155" s="128"/>
      <c r="BR155" s="128"/>
      <c r="BS155" s="128"/>
      <c r="BT155" s="128"/>
      <c r="BU155" s="128"/>
      <c r="BV155" s="128"/>
      <c r="BW155" s="128"/>
      <c r="BX155" s="128"/>
      <c r="BY155" s="128"/>
      <c r="BZ155" s="128"/>
      <c r="CA155" s="128"/>
      <c r="CB155" s="128"/>
      <c r="CC155" s="115"/>
      <c r="CF155" s="128"/>
      <c r="CG155" s="128"/>
      <c r="CH155" s="128"/>
    </row>
    <row r="156" spans="7:86" s="21" customFormat="1" ht="15.75" customHeight="1" thickBot="1" x14ac:dyDescent="0.4">
      <c r="G156" s="128"/>
      <c r="H156" s="121"/>
      <c r="I156" s="122"/>
      <c r="J156" s="122"/>
      <c r="K156" s="122"/>
      <c r="L156" s="121"/>
      <c r="M156" s="121"/>
      <c r="N156" s="121"/>
      <c r="O156" s="123"/>
      <c r="P156" s="123"/>
      <c r="Q156" s="121"/>
      <c r="R156" s="121"/>
      <c r="S156" s="121"/>
      <c r="T156" s="121"/>
      <c r="U156" s="121"/>
      <c r="V156" s="121"/>
      <c r="W156" s="121"/>
      <c r="X156" s="121"/>
      <c r="Y156" s="374"/>
      <c r="Z156" s="128"/>
      <c r="AA156" s="128"/>
      <c r="AB156" s="128"/>
      <c r="AC156" s="128"/>
      <c r="AD156" s="128"/>
      <c r="AE156" s="128"/>
      <c r="AF156" s="128"/>
      <c r="AG156" s="128"/>
      <c r="AH156" s="128"/>
      <c r="AI156" s="128"/>
      <c r="AJ156" s="128"/>
      <c r="AK156" s="128"/>
      <c r="AL156" s="128"/>
      <c r="AM156" s="128"/>
      <c r="AN156" s="128"/>
      <c r="AO156" s="128"/>
      <c r="AP156" s="128"/>
      <c r="AS156" s="350"/>
      <c r="AT156" s="350"/>
      <c r="AU156" s="121"/>
      <c r="AV156" s="122"/>
      <c r="AW156" s="122"/>
      <c r="AX156" s="122"/>
      <c r="AY156" s="121"/>
      <c r="AZ156" s="121"/>
      <c r="BA156" s="121"/>
      <c r="BB156" s="123"/>
      <c r="BC156" s="123"/>
      <c r="BD156" s="121"/>
      <c r="BE156" s="121"/>
      <c r="BF156" s="121"/>
      <c r="BG156" s="121"/>
      <c r="BH156" s="121"/>
      <c r="BI156" s="121"/>
      <c r="BJ156" s="121"/>
      <c r="BK156" s="374"/>
      <c r="BL156" s="128"/>
      <c r="BM156" s="128"/>
      <c r="BN156" s="128"/>
      <c r="BO156" s="128"/>
      <c r="BP156" s="128"/>
      <c r="BQ156" s="128"/>
      <c r="BR156" s="128"/>
      <c r="BS156" s="128"/>
      <c r="BT156" s="128"/>
      <c r="BU156" s="128"/>
      <c r="BV156" s="128"/>
      <c r="BW156" s="128"/>
      <c r="BX156" s="128"/>
      <c r="BY156" s="128"/>
      <c r="BZ156" s="128"/>
      <c r="CA156" s="128"/>
      <c r="CB156" s="128"/>
      <c r="CC156" s="115"/>
      <c r="CF156" s="128"/>
      <c r="CG156" s="128"/>
      <c r="CH156" s="128"/>
    </row>
    <row r="157" spans="7:86" ht="15.75" customHeight="1" thickBot="1" x14ac:dyDescent="0.2">
      <c r="G157" s="2"/>
      <c r="H157" s="122"/>
      <c r="I157" s="122"/>
      <c r="J157" s="122"/>
      <c r="K157" s="122"/>
      <c r="L157" s="122"/>
      <c r="M157" s="122"/>
      <c r="N157" s="122"/>
      <c r="O157" s="122"/>
      <c r="P157" s="122"/>
      <c r="Q157" s="122"/>
      <c r="R157" s="122"/>
      <c r="S157" s="124"/>
      <c r="T157" s="121"/>
      <c r="U157" s="121"/>
      <c r="V157" s="121"/>
      <c r="W157" s="121"/>
      <c r="X157" s="121"/>
      <c r="Y157" s="374"/>
      <c r="Z157" s="128"/>
      <c r="AA157" s="128"/>
      <c r="AB157" s="866">
        <f>Z120</f>
        <v>4</v>
      </c>
      <c r="AC157" s="867"/>
      <c r="AD157" s="867"/>
      <c r="AE157" s="867"/>
      <c r="AF157" s="868"/>
      <c r="AG157" s="875" t="s">
        <v>202</v>
      </c>
      <c r="AH157" s="876"/>
      <c r="AI157" s="876"/>
      <c r="AJ157" s="75"/>
      <c r="AK157" s="75"/>
      <c r="AL157" s="75"/>
      <c r="AM157" s="75"/>
      <c r="AN157" s="75"/>
      <c r="AO157" s="75"/>
      <c r="AP157" s="75"/>
      <c r="AT157" s="75"/>
      <c r="AU157" s="122"/>
      <c r="AV157" s="122"/>
      <c r="AW157" s="122"/>
      <c r="AX157" s="122"/>
      <c r="AY157" s="122"/>
      <c r="AZ157" s="122"/>
      <c r="BA157" s="122"/>
      <c r="BB157" s="122"/>
      <c r="BC157" s="122"/>
      <c r="BD157" s="122"/>
      <c r="BE157" s="122"/>
      <c r="BF157" s="124"/>
      <c r="BG157" s="121"/>
      <c r="BH157" s="121"/>
      <c r="BI157" s="121"/>
      <c r="BJ157" s="121"/>
      <c r="BK157" s="374"/>
      <c r="BL157" s="128"/>
      <c r="BM157" s="866">
        <f>Z123</f>
        <v>2</v>
      </c>
      <c r="BN157" s="867"/>
      <c r="BO157" s="867"/>
      <c r="BP157" s="867"/>
      <c r="BQ157" s="868"/>
      <c r="BR157" s="875" t="s">
        <v>202</v>
      </c>
      <c r="BS157" s="876"/>
      <c r="BT157" s="876"/>
      <c r="BW157" s="75"/>
      <c r="BX157" s="75"/>
      <c r="BY157" s="75"/>
      <c r="BZ157" s="75"/>
      <c r="CA157" s="75"/>
      <c r="CB157" s="75"/>
      <c r="CC157" s="75"/>
      <c r="CF157" s="75"/>
      <c r="CG157" s="75"/>
      <c r="CH157" s="75"/>
    </row>
    <row r="158" spans="7:86" ht="15.75" customHeight="1" x14ac:dyDescent="0.15">
      <c r="G158" s="2"/>
      <c r="H158" s="122"/>
      <c r="I158" s="866">
        <f>S120</f>
        <v>2.875</v>
      </c>
      <c r="J158" s="867"/>
      <c r="K158" s="867"/>
      <c r="L158" s="867"/>
      <c r="M158" s="868"/>
      <c r="N158" s="875" t="s">
        <v>202</v>
      </c>
      <c r="O158" s="876"/>
      <c r="P158" s="876"/>
      <c r="Q158" s="122"/>
      <c r="R158" s="122"/>
      <c r="S158" s="124"/>
      <c r="T158" s="121"/>
      <c r="U158" s="121"/>
      <c r="V158" s="121"/>
      <c r="W158" s="121"/>
      <c r="X158" s="121"/>
      <c r="Y158" s="374"/>
      <c r="Z158" s="128"/>
      <c r="AA158" s="128"/>
      <c r="AB158" s="869"/>
      <c r="AC158" s="870"/>
      <c r="AD158" s="870"/>
      <c r="AE158" s="870"/>
      <c r="AF158" s="871"/>
      <c r="AG158" s="875"/>
      <c r="AH158" s="876"/>
      <c r="AI158" s="876"/>
      <c r="AJ158" s="75"/>
      <c r="AK158" s="75"/>
      <c r="AL158" s="75"/>
      <c r="AM158" s="75"/>
      <c r="AN158" s="75"/>
      <c r="AO158" s="75"/>
      <c r="AP158" s="75"/>
      <c r="AT158" s="75"/>
      <c r="AU158" s="122"/>
      <c r="AV158" s="866">
        <f>S123</f>
        <v>2</v>
      </c>
      <c r="AW158" s="867"/>
      <c r="AX158" s="867"/>
      <c r="AY158" s="867"/>
      <c r="AZ158" s="868"/>
      <c r="BA158" s="875" t="s">
        <v>202</v>
      </c>
      <c r="BB158" s="876"/>
      <c r="BC158" s="876"/>
      <c r="BD158" s="122"/>
      <c r="BE158" s="122"/>
      <c r="BF158" s="124"/>
      <c r="BG158" s="121"/>
      <c r="BH158" s="121"/>
      <c r="BI158" s="121"/>
      <c r="BJ158" s="121"/>
      <c r="BK158" s="374"/>
      <c r="BL158" s="128"/>
      <c r="BM158" s="869"/>
      <c r="BN158" s="870"/>
      <c r="BO158" s="870"/>
      <c r="BP158" s="870"/>
      <c r="BQ158" s="871"/>
      <c r="BR158" s="875"/>
      <c r="BS158" s="876"/>
      <c r="BT158" s="876"/>
      <c r="BW158" s="75"/>
      <c r="BX158" s="75"/>
      <c r="BY158" s="75"/>
      <c r="BZ158" s="75"/>
      <c r="CA158" s="75"/>
      <c r="CB158" s="75"/>
      <c r="CC158" s="75"/>
      <c r="CF158" s="75"/>
      <c r="CG158" s="75"/>
      <c r="CH158" s="75"/>
    </row>
    <row r="159" spans="7:86" ht="15.75" customHeight="1" x14ac:dyDescent="0.15">
      <c r="G159" s="2"/>
      <c r="H159" s="125"/>
      <c r="I159" s="869"/>
      <c r="J159" s="870"/>
      <c r="K159" s="870"/>
      <c r="L159" s="870"/>
      <c r="M159" s="871"/>
      <c r="N159" s="875"/>
      <c r="O159" s="876"/>
      <c r="P159" s="876"/>
      <c r="Q159" s="121"/>
      <c r="R159" s="121"/>
      <c r="S159" s="121"/>
      <c r="T159" s="121"/>
      <c r="U159" s="121"/>
      <c r="V159" s="121"/>
      <c r="W159" s="121"/>
      <c r="X159" s="121"/>
      <c r="Y159" s="374"/>
      <c r="Z159" s="128"/>
      <c r="AA159" s="128"/>
      <c r="AB159" s="869"/>
      <c r="AC159" s="870"/>
      <c r="AD159" s="870"/>
      <c r="AE159" s="870"/>
      <c r="AF159" s="871"/>
      <c r="AG159" s="875"/>
      <c r="AH159" s="876"/>
      <c r="AI159" s="876"/>
      <c r="AJ159" s="128"/>
      <c r="AK159" s="128"/>
      <c r="AL159" s="128"/>
      <c r="AM159" s="128"/>
      <c r="AN159" s="128"/>
      <c r="AO159" s="128"/>
      <c r="AP159" s="128"/>
      <c r="AT159" s="350"/>
      <c r="AU159" s="125"/>
      <c r="AV159" s="869"/>
      <c r="AW159" s="870"/>
      <c r="AX159" s="870"/>
      <c r="AY159" s="870"/>
      <c r="AZ159" s="871"/>
      <c r="BA159" s="875"/>
      <c r="BB159" s="876"/>
      <c r="BC159" s="876"/>
      <c r="BD159" s="121"/>
      <c r="BE159" s="121"/>
      <c r="BF159" s="121"/>
      <c r="BG159" s="121"/>
      <c r="BH159" s="121"/>
      <c r="BI159" s="121"/>
      <c r="BJ159" s="121"/>
      <c r="BK159" s="374"/>
      <c r="BL159" s="128"/>
      <c r="BM159" s="869"/>
      <c r="BN159" s="870"/>
      <c r="BO159" s="870"/>
      <c r="BP159" s="870"/>
      <c r="BQ159" s="871"/>
      <c r="BR159" s="875"/>
      <c r="BS159" s="876"/>
      <c r="BT159" s="876"/>
      <c r="BW159" s="128"/>
      <c r="BX159" s="128"/>
      <c r="BY159" s="128"/>
      <c r="BZ159" s="128"/>
      <c r="CA159" s="128"/>
      <c r="CB159" s="128"/>
      <c r="CC159" s="128"/>
      <c r="CF159" s="128"/>
      <c r="CG159" s="128"/>
      <c r="CH159" s="128"/>
    </row>
    <row r="160" spans="7:86" ht="15.75" customHeight="1" x14ac:dyDescent="0.15">
      <c r="G160" s="2"/>
      <c r="H160" s="125"/>
      <c r="I160" s="869"/>
      <c r="J160" s="870"/>
      <c r="K160" s="870"/>
      <c r="L160" s="870"/>
      <c r="M160" s="871"/>
      <c r="N160" s="875"/>
      <c r="O160" s="876"/>
      <c r="P160" s="876"/>
      <c r="Q160" s="121"/>
      <c r="R160" s="121"/>
      <c r="S160" s="121"/>
      <c r="T160" s="121"/>
      <c r="U160" s="121"/>
      <c r="V160" s="121"/>
      <c r="W160" s="121"/>
      <c r="X160" s="121"/>
      <c r="Y160" s="374"/>
      <c r="Z160" s="128"/>
      <c r="AA160" s="128"/>
      <c r="AB160" s="869"/>
      <c r="AC160" s="870"/>
      <c r="AD160" s="870"/>
      <c r="AE160" s="870"/>
      <c r="AF160" s="871"/>
      <c r="AG160" s="875"/>
      <c r="AH160" s="876"/>
      <c r="AI160" s="876"/>
      <c r="AJ160" s="128"/>
      <c r="AK160" s="128"/>
      <c r="AL160" s="128"/>
      <c r="AM160" s="128"/>
      <c r="AN160" s="128"/>
      <c r="AO160" s="128"/>
      <c r="AP160" s="128"/>
      <c r="AT160" s="350"/>
      <c r="AU160" s="125"/>
      <c r="AV160" s="869"/>
      <c r="AW160" s="870"/>
      <c r="AX160" s="870"/>
      <c r="AY160" s="870"/>
      <c r="AZ160" s="871"/>
      <c r="BA160" s="875"/>
      <c r="BB160" s="876"/>
      <c r="BC160" s="876"/>
      <c r="BD160" s="121"/>
      <c r="BE160" s="121"/>
      <c r="BF160" s="121"/>
      <c r="BG160" s="121"/>
      <c r="BH160" s="121"/>
      <c r="BI160" s="121"/>
      <c r="BJ160" s="121"/>
      <c r="BK160" s="374"/>
      <c r="BL160" s="128"/>
      <c r="BM160" s="869"/>
      <c r="BN160" s="870"/>
      <c r="BO160" s="870"/>
      <c r="BP160" s="870"/>
      <c r="BQ160" s="871"/>
      <c r="BR160" s="875"/>
      <c r="BS160" s="876"/>
      <c r="BT160" s="876"/>
      <c r="BW160" s="128"/>
      <c r="BX160" s="128"/>
      <c r="BY160" s="128"/>
      <c r="BZ160" s="128"/>
      <c r="CA160" s="128"/>
      <c r="CB160" s="128"/>
      <c r="CC160" s="128"/>
      <c r="CF160" s="128"/>
      <c r="CG160" s="128"/>
      <c r="CH160" s="128"/>
    </row>
    <row r="161" spans="7:86" ht="15.75" customHeight="1" x14ac:dyDescent="0.15">
      <c r="G161" s="2"/>
      <c r="H161" s="125"/>
      <c r="I161" s="869"/>
      <c r="J161" s="870"/>
      <c r="K161" s="870"/>
      <c r="L161" s="870"/>
      <c r="M161" s="871"/>
      <c r="N161" s="875"/>
      <c r="O161" s="876"/>
      <c r="P161" s="876"/>
      <c r="Q161" s="121"/>
      <c r="R161" s="121"/>
      <c r="S161" s="121"/>
      <c r="T161" s="121"/>
      <c r="U161" s="126"/>
      <c r="V161" s="126"/>
      <c r="W161" s="126"/>
      <c r="X161" s="126"/>
      <c r="Y161" s="374"/>
      <c r="Z161" s="128"/>
      <c r="AA161" s="128"/>
      <c r="AB161" s="869"/>
      <c r="AC161" s="870"/>
      <c r="AD161" s="870"/>
      <c r="AE161" s="870"/>
      <c r="AF161" s="871"/>
      <c r="AG161" s="875"/>
      <c r="AH161" s="876"/>
      <c r="AI161" s="876"/>
      <c r="AJ161" s="128"/>
      <c r="AK161" s="128"/>
      <c r="AL161" s="128"/>
      <c r="AM161" s="128"/>
      <c r="AN161" s="128"/>
      <c r="AO161" s="128"/>
      <c r="AP161" s="128"/>
      <c r="AT161" s="350"/>
      <c r="AU161" s="125"/>
      <c r="AV161" s="869"/>
      <c r="AW161" s="870"/>
      <c r="AX161" s="870"/>
      <c r="AY161" s="870"/>
      <c r="AZ161" s="871"/>
      <c r="BA161" s="875"/>
      <c r="BB161" s="876"/>
      <c r="BC161" s="876"/>
      <c r="BD161" s="121"/>
      <c r="BE161" s="121"/>
      <c r="BF161" s="121"/>
      <c r="BG161" s="121"/>
      <c r="BH161" s="126"/>
      <c r="BI161" s="126"/>
      <c r="BJ161" s="126"/>
      <c r="BK161" s="375"/>
      <c r="BL161" s="128"/>
      <c r="BM161" s="869"/>
      <c r="BN161" s="870"/>
      <c r="BO161" s="870"/>
      <c r="BP161" s="870"/>
      <c r="BQ161" s="871"/>
      <c r="BR161" s="875"/>
      <c r="BS161" s="876"/>
      <c r="BT161" s="876"/>
      <c r="BW161" s="128"/>
      <c r="BX161" s="128"/>
      <c r="BY161" s="128"/>
      <c r="BZ161" s="128"/>
      <c r="CA161" s="128"/>
      <c r="CB161" s="128"/>
      <c r="CC161" s="128"/>
      <c r="CF161" s="128"/>
      <c r="CG161" s="128"/>
      <c r="CH161" s="128"/>
    </row>
    <row r="162" spans="7:86" ht="15.75" customHeight="1" x14ac:dyDescent="0.15">
      <c r="G162" s="2"/>
      <c r="H162" s="125"/>
      <c r="I162" s="869"/>
      <c r="J162" s="870"/>
      <c r="K162" s="870"/>
      <c r="L162" s="870"/>
      <c r="M162" s="871"/>
      <c r="N162" s="875"/>
      <c r="O162" s="876"/>
      <c r="P162" s="876"/>
      <c r="Q162" s="121"/>
      <c r="R162" s="121"/>
      <c r="S162" s="121"/>
      <c r="T162" s="121"/>
      <c r="U162" s="126"/>
      <c r="V162" s="126"/>
      <c r="W162" s="126"/>
      <c r="X162" s="126"/>
      <c r="Y162" s="374"/>
      <c r="Z162" s="128"/>
      <c r="AA162" s="128"/>
      <c r="AB162" s="869"/>
      <c r="AC162" s="870"/>
      <c r="AD162" s="870"/>
      <c r="AE162" s="870"/>
      <c r="AF162" s="871"/>
      <c r="AG162" s="875"/>
      <c r="AH162" s="876"/>
      <c r="AI162" s="876"/>
      <c r="AJ162" s="128"/>
      <c r="AK162" s="128"/>
      <c r="AL162" s="128"/>
      <c r="AM162" s="128"/>
      <c r="AN162" s="128"/>
      <c r="AO162" s="128"/>
      <c r="AP162" s="128"/>
      <c r="AT162" s="350"/>
      <c r="AU162" s="125"/>
      <c r="AV162" s="869"/>
      <c r="AW162" s="870"/>
      <c r="AX162" s="870"/>
      <c r="AY162" s="870"/>
      <c r="AZ162" s="871"/>
      <c r="BA162" s="875"/>
      <c r="BB162" s="876"/>
      <c r="BC162" s="876"/>
      <c r="BD162" s="121"/>
      <c r="BE162" s="121"/>
      <c r="BF162" s="121"/>
      <c r="BG162" s="121"/>
      <c r="BH162" s="126"/>
      <c r="BI162" s="126"/>
      <c r="BJ162" s="126"/>
      <c r="BK162" s="375"/>
      <c r="BL162" s="128"/>
      <c r="BM162" s="869"/>
      <c r="BN162" s="870"/>
      <c r="BO162" s="870"/>
      <c r="BP162" s="870"/>
      <c r="BQ162" s="871"/>
      <c r="BR162" s="875"/>
      <c r="BS162" s="876"/>
      <c r="BT162" s="876"/>
      <c r="BW162" s="128"/>
      <c r="BX162" s="128"/>
      <c r="BY162" s="128"/>
      <c r="BZ162" s="128"/>
      <c r="CA162" s="128"/>
      <c r="CB162" s="128"/>
      <c r="CC162" s="128"/>
      <c r="CF162" s="128"/>
      <c r="CG162" s="128"/>
      <c r="CH162" s="128"/>
    </row>
    <row r="163" spans="7:86" ht="15.75" customHeight="1" x14ac:dyDescent="0.15">
      <c r="G163" s="2"/>
      <c r="H163" s="125"/>
      <c r="I163" s="869"/>
      <c r="J163" s="870"/>
      <c r="K163" s="870"/>
      <c r="L163" s="870"/>
      <c r="M163" s="871"/>
      <c r="N163" s="875"/>
      <c r="O163" s="876"/>
      <c r="P163" s="876"/>
      <c r="Q163" s="121"/>
      <c r="R163" s="121"/>
      <c r="S163" s="121"/>
      <c r="T163" s="121"/>
      <c r="U163" s="126"/>
      <c r="V163" s="126"/>
      <c r="W163" s="126"/>
      <c r="X163" s="126"/>
      <c r="Y163" s="374"/>
      <c r="Z163" s="128"/>
      <c r="AA163" s="128"/>
      <c r="AB163" s="869"/>
      <c r="AC163" s="870"/>
      <c r="AD163" s="870"/>
      <c r="AE163" s="870"/>
      <c r="AF163" s="871"/>
      <c r="AG163" s="875"/>
      <c r="AH163" s="876"/>
      <c r="AI163" s="876"/>
      <c r="AJ163" s="128"/>
      <c r="AK163" s="128"/>
      <c r="AL163" s="128"/>
      <c r="AM163" s="128"/>
      <c r="AN163" s="128"/>
      <c r="AO163" s="128"/>
      <c r="AP163" s="128"/>
      <c r="AT163" s="350"/>
      <c r="AU163" s="125"/>
      <c r="AV163" s="869"/>
      <c r="AW163" s="870"/>
      <c r="AX163" s="870"/>
      <c r="AY163" s="870"/>
      <c r="AZ163" s="871"/>
      <c r="BA163" s="875"/>
      <c r="BB163" s="876"/>
      <c r="BC163" s="876"/>
      <c r="BD163" s="121"/>
      <c r="BE163" s="121"/>
      <c r="BF163" s="121"/>
      <c r="BG163" s="121"/>
      <c r="BH163" s="126"/>
      <c r="BI163" s="126"/>
      <c r="BJ163" s="126"/>
      <c r="BK163" s="375"/>
      <c r="BL163" s="128"/>
      <c r="BM163" s="869"/>
      <c r="BN163" s="870"/>
      <c r="BO163" s="870"/>
      <c r="BP163" s="870"/>
      <c r="BQ163" s="871"/>
      <c r="BR163" s="875"/>
      <c r="BS163" s="876"/>
      <c r="BT163" s="876"/>
      <c r="BW163" s="128"/>
      <c r="BX163" s="128"/>
      <c r="BY163" s="128"/>
      <c r="BZ163" s="128"/>
      <c r="CA163" s="128"/>
      <c r="CB163" s="128"/>
      <c r="CC163" s="128"/>
      <c r="CF163" s="128"/>
      <c r="CG163" s="128"/>
      <c r="CH163" s="128"/>
    </row>
    <row r="164" spans="7:86" ht="15.75" customHeight="1" x14ac:dyDescent="0.15">
      <c r="G164" s="2"/>
      <c r="H164" s="125"/>
      <c r="I164" s="869"/>
      <c r="J164" s="870"/>
      <c r="K164" s="870"/>
      <c r="L164" s="870"/>
      <c r="M164" s="871"/>
      <c r="N164" s="875"/>
      <c r="O164" s="876"/>
      <c r="P164" s="876"/>
      <c r="Q164" s="121"/>
      <c r="R164" s="121"/>
      <c r="S164" s="121"/>
      <c r="T164" s="121"/>
      <c r="U164" s="126"/>
      <c r="V164" s="126"/>
      <c r="W164" s="126"/>
      <c r="X164" s="126"/>
      <c r="Y164" s="374"/>
      <c r="Z164" s="128"/>
      <c r="AA164" s="128"/>
      <c r="AB164" s="869"/>
      <c r="AC164" s="870"/>
      <c r="AD164" s="870"/>
      <c r="AE164" s="870"/>
      <c r="AF164" s="871"/>
      <c r="AG164" s="875"/>
      <c r="AH164" s="876"/>
      <c r="AI164" s="876"/>
      <c r="AJ164" s="128"/>
      <c r="AK164" s="128"/>
      <c r="AL164" s="128"/>
      <c r="AM164" s="128"/>
      <c r="AN164" s="128"/>
      <c r="AO164" s="128"/>
      <c r="AP164" s="128"/>
      <c r="AT164" s="350"/>
      <c r="AU164" s="125"/>
      <c r="AV164" s="869"/>
      <c r="AW164" s="870"/>
      <c r="AX164" s="870"/>
      <c r="AY164" s="870"/>
      <c r="AZ164" s="871"/>
      <c r="BA164" s="875"/>
      <c r="BB164" s="876"/>
      <c r="BC164" s="876"/>
      <c r="BD164" s="121"/>
      <c r="BE164" s="121"/>
      <c r="BF164" s="121"/>
      <c r="BG164" s="121"/>
      <c r="BH164" s="126"/>
      <c r="BI164" s="126"/>
      <c r="BJ164" s="126"/>
      <c r="BK164" s="375"/>
      <c r="BL164" s="128"/>
      <c r="BM164" s="869"/>
      <c r="BN164" s="870"/>
      <c r="BO164" s="870"/>
      <c r="BP164" s="870"/>
      <c r="BQ164" s="871"/>
      <c r="BR164" s="875"/>
      <c r="BS164" s="876"/>
      <c r="BT164" s="876"/>
      <c r="BW164" s="128"/>
      <c r="BX164" s="128"/>
      <c r="BY164" s="128"/>
      <c r="BZ164" s="128"/>
      <c r="CA164" s="128"/>
      <c r="CB164" s="128"/>
      <c r="CC164" s="128"/>
      <c r="CF164" s="128"/>
      <c r="CG164" s="128"/>
      <c r="CH164" s="128"/>
    </row>
    <row r="165" spans="7:86" ht="15.75" customHeight="1" x14ac:dyDescent="0.15">
      <c r="G165" s="2"/>
      <c r="H165" s="125"/>
      <c r="I165" s="869"/>
      <c r="J165" s="870"/>
      <c r="K165" s="870"/>
      <c r="L165" s="870"/>
      <c r="M165" s="871"/>
      <c r="N165" s="875"/>
      <c r="O165" s="876"/>
      <c r="P165" s="876"/>
      <c r="Q165" s="121"/>
      <c r="R165" s="121"/>
      <c r="S165" s="121"/>
      <c r="T165" s="121"/>
      <c r="U165" s="126"/>
      <c r="V165" s="126"/>
      <c r="W165" s="126"/>
      <c r="X165" s="126"/>
      <c r="Y165" s="374"/>
      <c r="Z165" s="128"/>
      <c r="AA165" s="128"/>
      <c r="AB165" s="869"/>
      <c r="AC165" s="870"/>
      <c r="AD165" s="870"/>
      <c r="AE165" s="870"/>
      <c r="AF165" s="871"/>
      <c r="AG165" s="875"/>
      <c r="AH165" s="876"/>
      <c r="AI165" s="876"/>
      <c r="AJ165" s="128"/>
      <c r="AK165" s="128"/>
      <c r="AL165" s="128"/>
      <c r="AM165" s="128"/>
      <c r="AN165" s="128"/>
      <c r="AO165" s="128"/>
      <c r="AP165" s="128"/>
      <c r="AT165" s="350"/>
      <c r="AU165" s="125"/>
      <c r="AV165" s="869"/>
      <c r="AW165" s="870"/>
      <c r="AX165" s="870"/>
      <c r="AY165" s="870"/>
      <c r="AZ165" s="871"/>
      <c r="BA165" s="875"/>
      <c r="BB165" s="876"/>
      <c r="BC165" s="876"/>
      <c r="BD165" s="121"/>
      <c r="BE165" s="121"/>
      <c r="BF165" s="121"/>
      <c r="BG165" s="121"/>
      <c r="BH165" s="126"/>
      <c r="BI165" s="126"/>
      <c r="BJ165" s="126"/>
      <c r="BK165" s="375"/>
      <c r="BL165" s="128"/>
      <c r="BM165" s="869"/>
      <c r="BN165" s="870"/>
      <c r="BO165" s="870"/>
      <c r="BP165" s="870"/>
      <c r="BQ165" s="871"/>
      <c r="BR165" s="875"/>
      <c r="BS165" s="876"/>
      <c r="BT165" s="876"/>
      <c r="BW165" s="128"/>
      <c r="BX165" s="128"/>
      <c r="BY165" s="128"/>
      <c r="BZ165" s="128"/>
      <c r="CA165" s="128"/>
      <c r="CB165" s="128"/>
      <c r="CC165" s="128"/>
      <c r="CF165" s="128"/>
      <c r="CG165" s="128"/>
      <c r="CH165" s="128"/>
    </row>
    <row r="166" spans="7:86" ht="15.75" customHeight="1" x14ac:dyDescent="0.15">
      <c r="G166" s="2"/>
      <c r="H166" s="125"/>
      <c r="I166" s="869"/>
      <c r="J166" s="870"/>
      <c r="K166" s="870"/>
      <c r="L166" s="870"/>
      <c r="M166" s="871"/>
      <c r="N166" s="875"/>
      <c r="O166" s="876"/>
      <c r="P166" s="876"/>
      <c r="Q166" s="121"/>
      <c r="R166" s="121"/>
      <c r="S166" s="121"/>
      <c r="T166" s="121"/>
      <c r="U166" s="126"/>
      <c r="V166" s="126"/>
      <c r="W166" s="126"/>
      <c r="X166" s="126"/>
      <c r="Y166" s="374"/>
      <c r="Z166" s="128"/>
      <c r="AA166" s="128"/>
      <c r="AB166" s="869"/>
      <c r="AC166" s="870"/>
      <c r="AD166" s="870"/>
      <c r="AE166" s="870"/>
      <c r="AF166" s="871"/>
      <c r="AG166" s="875"/>
      <c r="AH166" s="876"/>
      <c r="AI166" s="876"/>
      <c r="AJ166" s="128"/>
      <c r="AK166" s="128"/>
      <c r="AL166" s="128"/>
      <c r="AM166" s="128"/>
      <c r="AN166" s="128"/>
      <c r="AO166" s="128"/>
      <c r="AP166" s="128"/>
      <c r="AT166" s="350"/>
      <c r="AU166" s="125"/>
      <c r="AV166" s="869"/>
      <c r="AW166" s="870"/>
      <c r="AX166" s="870"/>
      <c r="AY166" s="870"/>
      <c r="AZ166" s="871"/>
      <c r="BA166" s="875"/>
      <c r="BB166" s="876"/>
      <c r="BC166" s="876"/>
      <c r="BD166" s="121"/>
      <c r="BE166" s="121"/>
      <c r="BF166" s="121"/>
      <c r="BG166" s="121"/>
      <c r="BH166" s="126"/>
      <c r="BI166" s="126"/>
      <c r="BJ166" s="126"/>
      <c r="BK166" s="375"/>
      <c r="BL166" s="128"/>
      <c r="BM166" s="869"/>
      <c r="BN166" s="870"/>
      <c r="BO166" s="870"/>
      <c r="BP166" s="870"/>
      <c r="BQ166" s="871"/>
      <c r="BR166" s="875"/>
      <c r="BS166" s="876"/>
      <c r="BT166" s="876"/>
      <c r="BW166" s="128"/>
      <c r="BX166" s="128"/>
      <c r="BY166" s="128"/>
      <c r="BZ166" s="128"/>
      <c r="CA166" s="128"/>
      <c r="CB166" s="128"/>
      <c r="CC166" s="128"/>
      <c r="CF166" s="128"/>
      <c r="CG166" s="128"/>
      <c r="CH166" s="128"/>
    </row>
    <row r="167" spans="7:86" ht="15.75" customHeight="1" x14ac:dyDescent="0.15">
      <c r="G167" s="2"/>
      <c r="H167" s="125"/>
      <c r="I167" s="869"/>
      <c r="J167" s="870"/>
      <c r="K167" s="870"/>
      <c r="L167" s="870"/>
      <c r="M167" s="871"/>
      <c r="N167" s="875"/>
      <c r="O167" s="876"/>
      <c r="P167" s="876"/>
      <c r="Q167" s="121"/>
      <c r="R167" s="121"/>
      <c r="S167" s="121"/>
      <c r="T167" s="121"/>
      <c r="U167" s="126"/>
      <c r="V167" s="126"/>
      <c r="W167" s="126"/>
      <c r="X167" s="126"/>
      <c r="Y167" s="374"/>
      <c r="Z167" s="128"/>
      <c r="AA167" s="128"/>
      <c r="AB167" s="869"/>
      <c r="AC167" s="870"/>
      <c r="AD167" s="870"/>
      <c r="AE167" s="870"/>
      <c r="AF167" s="871"/>
      <c r="AG167" s="875"/>
      <c r="AH167" s="876"/>
      <c r="AI167" s="876"/>
      <c r="AJ167" s="128"/>
      <c r="AK167" s="128"/>
      <c r="AL167" s="128"/>
      <c r="AM167" s="128"/>
      <c r="AN167" s="128"/>
      <c r="AO167" s="128"/>
      <c r="AP167" s="128"/>
      <c r="AT167" s="350"/>
      <c r="AU167" s="125"/>
      <c r="AV167" s="869"/>
      <c r="AW167" s="870"/>
      <c r="AX167" s="870"/>
      <c r="AY167" s="870"/>
      <c r="AZ167" s="871"/>
      <c r="BA167" s="875"/>
      <c r="BB167" s="876"/>
      <c r="BC167" s="876"/>
      <c r="BD167" s="121"/>
      <c r="BE167" s="121"/>
      <c r="BF167" s="121"/>
      <c r="BG167" s="121"/>
      <c r="BH167" s="126"/>
      <c r="BI167" s="126"/>
      <c r="BJ167" s="126"/>
      <c r="BK167" s="375"/>
      <c r="BL167" s="128"/>
      <c r="BM167" s="869"/>
      <c r="BN167" s="870"/>
      <c r="BO167" s="870"/>
      <c r="BP167" s="870"/>
      <c r="BQ167" s="871"/>
      <c r="BR167" s="875"/>
      <c r="BS167" s="876"/>
      <c r="BT167" s="876"/>
      <c r="BW167" s="128"/>
      <c r="BX167" s="128"/>
      <c r="BY167" s="128"/>
      <c r="BZ167" s="128"/>
      <c r="CA167" s="128"/>
      <c r="CB167" s="128"/>
      <c r="CC167" s="128"/>
      <c r="CF167" s="128"/>
      <c r="CG167" s="128"/>
      <c r="CH167" s="128"/>
    </row>
    <row r="168" spans="7:86" ht="15.75" customHeight="1" x14ac:dyDescent="0.15">
      <c r="G168" s="2"/>
      <c r="H168" s="125"/>
      <c r="I168" s="869"/>
      <c r="J168" s="870"/>
      <c r="K168" s="870"/>
      <c r="L168" s="870"/>
      <c r="M168" s="871"/>
      <c r="N168" s="875"/>
      <c r="O168" s="876"/>
      <c r="P168" s="876"/>
      <c r="Q168" s="121"/>
      <c r="R168" s="121"/>
      <c r="S168" s="121"/>
      <c r="T168" s="121"/>
      <c r="U168" s="126"/>
      <c r="V168" s="126"/>
      <c r="W168" s="126"/>
      <c r="X168" s="126"/>
      <c r="Y168" s="374"/>
      <c r="Z168" s="128"/>
      <c r="AA168" s="128"/>
      <c r="AB168" s="869"/>
      <c r="AC168" s="870"/>
      <c r="AD168" s="870"/>
      <c r="AE168" s="870"/>
      <c r="AF168" s="871"/>
      <c r="AG168" s="875"/>
      <c r="AH168" s="876"/>
      <c r="AI168" s="876"/>
      <c r="AJ168" s="128"/>
      <c r="AK168" s="128"/>
      <c r="AL168" s="128"/>
      <c r="AM168" s="128"/>
      <c r="AN168" s="128"/>
      <c r="AO168" s="128"/>
      <c r="AP168" s="128"/>
      <c r="AT168" s="350"/>
      <c r="AU168" s="125"/>
      <c r="AV168" s="869"/>
      <c r="AW168" s="870"/>
      <c r="AX168" s="870"/>
      <c r="AY168" s="870"/>
      <c r="AZ168" s="871"/>
      <c r="BA168" s="875"/>
      <c r="BB168" s="876"/>
      <c r="BC168" s="876"/>
      <c r="BD168" s="121"/>
      <c r="BE168" s="121"/>
      <c r="BF168" s="121"/>
      <c r="BG168" s="121"/>
      <c r="BH168" s="126"/>
      <c r="BI168" s="126"/>
      <c r="BJ168" s="126"/>
      <c r="BK168" s="375"/>
      <c r="BL168" s="128"/>
      <c r="BM168" s="869"/>
      <c r="BN168" s="870"/>
      <c r="BO168" s="870"/>
      <c r="BP168" s="870"/>
      <c r="BQ168" s="871"/>
      <c r="BR168" s="875"/>
      <c r="BS168" s="876"/>
      <c r="BT168" s="876"/>
      <c r="BW168" s="128"/>
      <c r="BX168" s="128"/>
      <c r="BY168" s="128"/>
      <c r="BZ168" s="128"/>
      <c r="CA168" s="128"/>
      <c r="CB168" s="128"/>
      <c r="CC168" s="128"/>
      <c r="CF168" s="128"/>
      <c r="CG168" s="128"/>
      <c r="CH168" s="128"/>
    </row>
    <row r="169" spans="7:86" ht="15.75" customHeight="1" thickBot="1" x14ac:dyDescent="0.2">
      <c r="G169" s="2"/>
      <c r="H169" s="125"/>
      <c r="I169" s="869"/>
      <c r="J169" s="870"/>
      <c r="K169" s="870"/>
      <c r="L169" s="870"/>
      <c r="M169" s="871"/>
      <c r="N169" s="875"/>
      <c r="O169" s="876"/>
      <c r="P169" s="876"/>
      <c r="Q169" s="121"/>
      <c r="R169" s="121"/>
      <c r="S169" s="121"/>
      <c r="T169" s="121"/>
      <c r="U169" s="126"/>
      <c r="V169" s="126"/>
      <c r="W169" s="126"/>
      <c r="X169" s="126"/>
      <c r="Y169" s="374"/>
      <c r="Z169" s="128"/>
      <c r="AA169" s="128"/>
      <c r="AB169" s="872"/>
      <c r="AC169" s="873"/>
      <c r="AD169" s="873"/>
      <c r="AE169" s="873"/>
      <c r="AF169" s="874"/>
      <c r="AG169" s="875"/>
      <c r="AH169" s="876"/>
      <c r="AI169" s="876"/>
      <c r="AJ169" s="128"/>
      <c r="AK169" s="128"/>
      <c r="AL169" s="128"/>
      <c r="AM169" s="128"/>
      <c r="AN169" s="128"/>
      <c r="AO169" s="128"/>
      <c r="AP169" s="128"/>
      <c r="AT169" s="350"/>
      <c r="AU169" s="125"/>
      <c r="AV169" s="869"/>
      <c r="AW169" s="870"/>
      <c r="AX169" s="870"/>
      <c r="AY169" s="870"/>
      <c r="AZ169" s="871"/>
      <c r="BA169" s="875"/>
      <c r="BB169" s="876"/>
      <c r="BC169" s="876"/>
      <c r="BD169" s="121"/>
      <c r="BE169" s="121"/>
      <c r="BF169" s="121"/>
      <c r="BG169" s="121"/>
      <c r="BH169" s="126"/>
      <c r="BI169" s="126"/>
      <c r="BJ169" s="126"/>
      <c r="BK169" s="375"/>
      <c r="BL169" s="128"/>
      <c r="BM169" s="872"/>
      <c r="BN169" s="873"/>
      <c r="BO169" s="873"/>
      <c r="BP169" s="873"/>
      <c r="BQ169" s="874"/>
      <c r="BR169" s="875"/>
      <c r="BS169" s="876"/>
      <c r="BT169" s="876"/>
      <c r="BW169" s="128"/>
      <c r="BX169" s="128"/>
      <c r="BY169" s="128"/>
      <c r="BZ169" s="128"/>
      <c r="CA169" s="128"/>
      <c r="CB169" s="128"/>
      <c r="CC169" s="128"/>
      <c r="CF169" s="128"/>
      <c r="CG169" s="128"/>
      <c r="CH169" s="128"/>
    </row>
    <row r="170" spans="7:86" ht="15.75" customHeight="1" thickBot="1" x14ac:dyDescent="0.2">
      <c r="G170" s="2"/>
      <c r="H170" s="125"/>
      <c r="I170" s="872"/>
      <c r="J170" s="873"/>
      <c r="K170" s="873"/>
      <c r="L170" s="873"/>
      <c r="M170" s="874"/>
      <c r="N170" s="875"/>
      <c r="O170" s="876"/>
      <c r="P170" s="876"/>
      <c r="Q170" s="121"/>
      <c r="R170" s="121"/>
      <c r="S170" s="121"/>
      <c r="T170" s="121"/>
      <c r="U170" s="126"/>
      <c r="V170" s="126"/>
      <c r="W170" s="126"/>
      <c r="X170" s="126"/>
      <c r="Y170" s="374"/>
      <c r="Z170" s="128"/>
      <c r="AA170" s="128"/>
      <c r="AB170" s="128"/>
      <c r="AC170" s="128"/>
      <c r="AD170" s="128"/>
      <c r="AE170" s="128"/>
      <c r="AF170" s="128"/>
      <c r="AG170" s="128"/>
      <c r="AH170" s="128"/>
      <c r="AI170" s="128"/>
      <c r="AJ170" s="128"/>
      <c r="AK170" s="128"/>
      <c r="AL170" s="128"/>
      <c r="AM170" s="128"/>
      <c r="AN170" s="128"/>
      <c r="AO170" s="128"/>
      <c r="AP170" s="128"/>
      <c r="AT170" s="350"/>
      <c r="AU170" s="125"/>
      <c r="AV170" s="872"/>
      <c r="AW170" s="873"/>
      <c r="AX170" s="873"/>
      <c r="AY170" s="873"/>
      <c r="AZ170" s="874"/>
      <c r="BA170" s="875"/>
      <c r="BB170" s="876"/>
      <c r="BC170" s="876"/>
      <c r="BD170" s="121"/>
      <c r="BE170" s="121"/>
      <c r="BF170" s="121"/>
      <c r="BG170" s="121"/>
      <c r="BH170" s="126"/>
      <c r="BI170" s="126"/>
      <c r="BJ170" s="126"/>
      <c r="BK170" s="375"/>
      <c r="BL170" s="128"/>
      <c r="BM170" s="128"/>
      <c r="BN170" s="128"/>
      <c r="BO170" s="128"/>
      <c r="BP170" s="128"/>
      <c r="BQ170" s="128"/>
      <c r="BR170" s="128"/>
      <c r="BS170" s="128"/>
      <c r="BT170" s="128"/>
      <c r="BU170" s="128"/>
      <c r="BV170" s="128"/>
      <c r="BW170" s="128"/>
      <c r="BX170" s="128"/>
      <c r="BY170" s="128"/>
      <c r="BZ170" s="128"/>
      <c r="CA170" s="128"/>
      <c r="CB170" s="128"/>
      <c r="CC170" s="128"/>
      <c r="CF170" s="128"/>
      <c r="CG170" s="128"/>
      <c r="CH170" s="128"/>
    </row>
    <row r="171" spans="7:86" ht="15.75" customHeight="1" x14ac:dyDescent="0.35">
      <c r="G171" s="2"/>
      <c r="H171" s="125"/>
      <c r="I171" s="125"/>
      <c r="J171" s="125"/>
      <c r="K171" s="121"/>
      <c r="L171" s="121"/>
      <c r="M171" s="121"/>
      <c r="N171" s="123"/>
      <c r="O171" s="123"/>
      <c r="P171" s="121"/>
      <c r="Q171" s="121"/>
      <c r="R171" s="121"/>
      <c r="S171" s="121"/>
      <c r="T171" s="121"/>
      <c r="U171" s="126"/>
      <c r="V171" s="126"/>
      <c r="W171" s="126"/>
      <c r="X171" s="126"/>
      <c r="Y171" s="374"/>
      <c r="Z171" s="128"/>
      <c r="AA171" s="128"/>
      <c r="AB171" s="128"/>
      <c r="AC171" s="128"/>
      <c r="AD171" s="128"/>
      <c r="AE171" s="128"/>
      <c r="AF171" s="128"/>
      <c r="AG171" s="128"/>
      <c r="AH171" s="128"/>
      <c r="AI171" s="128"/>
      <c r="AJ171" s="128"/>
      <c r="AK171" s="128"/>
      <c r="AL171" s="128"/>
      <c r="AM171" s="128"/>
      <c r="AN171" s="128"/>
      <c r="AO171" s="128"/>
      <c r="AP171" s="128"/>
      <c r="AT171" s="350"/>
      <c r="AU171" s="125"/>
      <c r="AV171" s="125"/>
      <c r="AW171" s="125"/>
      <c r="AX171" s="121"/>
      <c r="AY171" s="121"/>
      <c r="AZ171" s="121"/>
      <c r="BA171" s="123"/>
      <c r="BB171" s="123"/>
      <c r="BC171" s="121"/>
      <c r="BD171" s="121"/>
      <c r="BE171" s="121"/>
      <c r="BF171" s="121"/>
      <c r="BG171" s="121"/>
      <c r="BH171" s="126"/>
      <c r="BI171" s="126"/>
      <c r="BJ171" s="126"/>
      <c r="BK171" s="375"/>
      <c r="BL171" s="128"/>
      <c r="BM171" s="128"/>
      <c r="BN171" s="128"/>
      <c r="BO171" s="128"/>
      <c r="BP171" s="128"/>
      <c r="BQ171" s="128"/>
      <c r="BR171" s="128"/>
      <c r="BS171" s="128"/>
      <c r="BT171" s="128"/>
      <c r="BU171" s="128"/>
      <c r="BV171" s="128"/>
      <c r="BW171" s="128"/>
      <c r="BX171" s="128"/>
      <c r="BY171" s="128"/>
      <c r="BZ171" s="128"/>
      <c r="CA171" s="128"/>
      <c r="CB171" s="128"/>
      <c r="CC171" s="128"/>
      <c r="CF171" s="128"/>
      <c r="CG171" s="128"/>
      <c r="CH171" s="128"/>
    </row>
    <row r="172" spans="7:86" ht="15.75" customHeight="1" x14ac:dyDescent="0.35">
      <c r="G172" s="2"/>
      <c r="H172" s="125"/>
      <c r="I172" s="125"/>
      <c r="J172" s="125"/>
      <c r="K172" s="121"/>
      <c r="L172" s="121"/>
      <c r="M172" s="121"/>
      <c r="N172" s="123"/>
      <c r="O172" s="123"/>
      <c r="P172" s="121"/>
      <c r="Q172" s="121"/>
      <c r="R172" s="121"/>
      <c r="S172" s="121"/>
      <c r="T172" s="121"/>
      <c r="U172" s="126"/>
      <c r="V172" s="126"/>
      <c r="W172" s="126"/>
      <c r="X172" s="126"/>
      <c r="Y172" s="374"/>
      <c r="Z172" s="128"/>
      <c r="AA172" s="128"/>
      <c r="AB172" s="128"/>
      <c r="AC172" s="128"/>
      <c r="AD172" s="128"/>
      <c r="AE172" s="128"/>
      <c r="AF172" s="128"/>
      <c r="AG172" s="128"/>
      <c r="AH172" s="128"/>
      <c r="AI172" s="128"/>
      <c r="AJ172" s="128"/>
      <c r="AK172" s="128"/>
      <c r="AL172" s="128"/>
      <c r="AM172" s="128"/>
      <c r="AN172" s="128"/>
      <c r="AO172" s="128"/>
      <c r="AP172" s="128"/>
      <c r="AT172" s="350"/>
      <c r="AU172" s="125"/>
      <c r="AV172" s="125"/>
      <c r="AW172" s="125"/>
      <c r="AX172" s="121"/>
      <c r="AY172" s="121"/>
      <c r="AZ172" s="121"/>
      <c r="BA172" s="123"/>
      <c r="BB172" s="123"/>
      <c r="BC172" s="121"/>
      <c r="BD172" s="121"/>
      <c r="BE172" s="121"/>
      <c r="BF172" s="121"/>
      <c r="BG172" s="121"/>
      <c r="BH172" s="126"/>
      <c r="BI172" s="126"/>
      <c r="BJ172" s="126"/>
      <c r="BK172" s="375"/>
      <c r="BL172" s="128"/>
      <c r="BM172" s="128"/>
      <c r="BN172" s="128"/>
      <c r="BO172" s="128"/>
      <c r="BP172" s="128"/>
      <c r="BQ172" s="128"/>
      <c r="BR172" s="128"/>
      <c r="BS172" s="128"/>
      <c r="BT172" s="128"/>
      <c r="BU172" s="128"/>
      <c r="BV172" s="128"/>
      <c r="BW172" s="128"/>
      <c r="BX172" s="128"/>
      <c r="BY172" s="128"/>
      <c r="BZ172" s="125"/>
      <c r="CA172" s="125"/>
      <c r="CB172" s="125"/>
      <c r="CC172" s="128"/>
      <c r="CF172" s="128"/>
      <c r="CG172" s="128"/>
      <c r="CH172" s="128"/>
    </row>
    <row r="173" spans="7:86" ht="15.75" customHeight="1" x14ac:dyDescent="0.15">
      <c r="G173" s="2"/>
      <c r="H173" s="125"/>
      <c r="I173" s="125"/>
      <c r="J173" s="125"/>
      <c r="K173" s="125"/>
      <c r="L173" s="125"/>
      <c r="M173" s="125"/>
      <c r="N173" s="125"/>
      <c r="O173" s="125"/>
      <c r="P173" s="125"/>
      <c r="Q173" s="125"/>
      <c r="R173" s="125"/>
      <c r="S173" s="125"/>
      <c r="T173" s="125"/>
      <c r="U173" s="125"/>
      <c r="V173" s="125"/>
      <c r="W173" s="125"/>
      <c r="X173" s="125"/>
      <c r="Y173" s="374"/>
      <c r="Z173" s="125"/>
      <c r="AA173" s="125"/>
      <c r="AB173" s="125"/>
      <c r="AC173" s="125"/>
      <c r="AD173" s="125"/>
      <c r="AE173" s="125"/>
      <c r="AF173" s="125"/>
      <c r="AG173" s="125"/>
      <c r="AH173" s="125"/>
      <c r="AI173" s="125"/>
      <c r="AJ173" s="125"/>
      <c r="AK173" s="125"/>
      <c r="AL173" s="125"/>
      <c r="AM173" s="125"/>
      <c r="AN173" s="125"/>
      <c r="AO173" s="125"/>
      <c r="AP173" s="125"/>
      <c r="AQ173" s="125"/>
      <c r="AR173" s="125"/>
      <c r="AT173" s="350"/>
      <c r="AU173" s="125"/>
      <c r="AV173" s="125"/>
      <c r="AW173" s="125"/>
      <c r="AX173" s="125"/>
      <c r="AY173" s="125"/>
      <c r="AZ173" s="125"/>
      <c r="BA173" s="125"/>
      <c r="BB173" s="125"/>
      <c r="BC173" s="125"/>
      <c r="BD173" s="125"/>
      <c r="BE173" s="125"/>
      <c r="BF173" s="125"/>
      <c r="BG173" s="125"/>
      <c r="BH173" s="125"/>
      <c r="BI173" s="126"/>
      <c r="BJ173" s="126"/>
      <c r="BK173" s="374"/>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8"/>
      <c r="CG173" s="128"/>
      <c r="CH173" s="128"/>
    </row>
    <row r="174" spans="7:86" ht="33.75" customHeight="1" x14ac:dyDescent="0.15">
      <c r="G174" s="2"/>
      <c r="H174" s="125"/>
      <c r="I174" s="125"/>
      <c r="J174" s="125"/>
      <c r="K174" s="125"/>
      <c r="L174" s="125"/>
      <c r="M174" s="125"/>
      <c r="N174" s="125"/>
      <c r="O174" s="125"/>
      <c r="P174" s="125"/>
      <c r="Q174" s="125"/>
      <c r="R174" s="125"/>
      <c r="S174" s="125"/>
      <c r="T174" s="125"/>
      <c r="U174" s="125"/>
      <c r="V174" s="125"/>
      <c r="W174" s="125"/>
      <c r="AC174" s="125"/>
      <c r="AD174" s="125"/>
      <c r="AE174" s="125"/>
      <c r="AF174" s="125"/>
      <c r="AG174" s="125"/>
      <c r="AH174" s="125"/>
      <c r="AI174" s="125"/>
      <c r="AJ174" s="125"/>
      <c r="AK174" s="125"/>
      <c r="AL174" s="125"/>
      <c r="AM174" s="125"/>
      <c r="AN174" s="125"/>
      <c r="AO174" s="125"/>
      <c r="AP174" s="125"/>
      <c r="AQ174" s="125"/>
      <c r="AR174" s="125"/>
      <c r="AT174" s="350"/>
      <c r="AU174" s="125"/>
      <c r="AV174" s="125"/>
      <c r="AW174" s="125"/>
      <c r="AX174" s="125"/>
      <c r="AY174" s="125"/>
      <c r="AZ174" s="125"/>
      <c r="BA174" s="125"/>
      <c r="BB174" s="125"/>
      <c r="BC174" s="125"/>
      <c r="BD174" s="125"/>
      <c r="BE174" s="125"/>
      <c r="BF174" s="125"/>
      <c r="BG174" s="125"/>
      <c r="BH174" s="125"/>
      <c r="BN174" s="125"/>
      <c r="BO174" s="125"/>
      <c r="BP174" s="125"/>
      <c r="BQ174" s="125"/>
      <c r="BR174" s="125"/>
      <c r="BS174" s="125"/>
      <c r="BT174" s="125"/>
      <c r="BU174" s="125"/>
      <c r="BV174" s="125"/>
      <c r="BW174" s="125"/>
      <c r="BX174" s="125"/>
      <c r="BY174" s="125"/>
      <c r="BZ174" s="125"/>
      <c r="CA174" s="125"/>
      <c r="CB174" s="125"/>
      <c r="CC174" s="125"/>
      <c r="CD174" s="125"/>
      <c r="CE174" s="125"/>
      <c r="CF174" s="128"/>
      <c r="CG174" s="128"/>
      <c r="CH174" s="128"/>
    </row>
    <row r="175" spans="7:86" ht="33.75" customHeight="1" x14ac:dyDescent="0.15">
      <c r="G175" s="2"/>
      <c r="H175" s="125"/>
      <c r="I175" s="125"/>
      <c r="J175" s="125"/>
      <c r="K175" s="125"/>
      <c r="L175" s="125"/>
      <c r="M175" s="125"/>
      <c r="N175" s="125"/>
      <c r="O175" s="125"/>
      <c r="P175" s="125"/>
      <c r="Q175" s="125"/>
      <c r="R175" s="125"/>
      <c r="S175" s="125"/>
      <c r="T175" s="125"/>
      <c r="U175" s="125"/>
      <c r="V175" s="125"/>
      <c r="W175" s="125"/>
      <c r="AC175" s="125"/>
      <c r="AD175" s="125"/>
      <c r="AE175" s="125"/>
      <c r="AF175" s="125"/>
      <c r="AG175" s="125"/>
      <c r="AH175" s="125"/>
      <c r="AI175" s="125"/>
      <c r="AJ175" s="125"/>
      <c r="AK175" s="125"/>
      <c r="AL175" s="125"/>
      <c r="AM175" s="125"/>
      <c r="AN175" s="125"/>
      <c r="AO175" s="125"/>
      <c r="AP175" s="125"/>
      <c r="AQ175" s="125"/>
      <c r="AR175" s="125"/>
      <c r="AU175" s="125"/>
      <c r="AV175" s="125"/>
      <c r="AW175" s="125"/>
      <c r="AX175" s="125"/>
      <c r="AY175" s="125"/>
      <c r="AZ175" s="125"/>
      <c r="BA175" s="125"/>
      <c r="BB175" s="125"/>
      <c r="BC175" s="125"/>
      <c r="BD175" s="125"/>
      <c r="BE175" s="125"/>
      <c r="BF175" s="125"/>
      <c r="BG175" s="125"/>
      <c r="BH175" s="125"/>
      <c r="BN175" s="125"/>
      <c r="BO175" s="125"/>
      <c r="BP175" s="125"/>
      <c r="BQ175" s="125"/>
      <c r="BR175" s="125"/>
      <c r="BS175" s="125"/>
      <c r="BT175" s="125"/>
      <c r="BU175" s="125"/>
      <c r="BV175" s="125"/>
      <c r="BW175" s="125"/>
      <c r="BX175" s="125"/>
      <c r="BY175" s="125"/>
      <c r="BZ175" s="125"/>
      <c r="CA175" s="125"/>
      <c r="CB175" s="125"/>
      <c r="CC175" s="125"/>
      <c r="CD175" s="125"/>
      <c r="CE175" s="125"/>
      <c r="CF175" s="128"/>
      <c r="CG175" s="80"/>
      <c r="CH175" s="80"/>
    </row>
    <row r="176" spans="7:86" ht="33.75" customHeight="1" x14ac:dyDescent="0.15">
      <c r="G176" s="2"/>
      <c r="H176" s="125"/>
      <c r="I176" s="125"/>
      <c r="J176" s="125"/>
      <c r="K176" s="125"/>
      <c r="L176" s="125"/>
      <c r="M176" s="125"/>
      <c r="N176" s="125"/>
      <c r="O176" s="125"/>
      <c r="P176" s="125"/>
      <c r="Q176" s="125"/>
      <c r="R176" s="125"/>
      <c r="S176" s="125"/>
      <c r="T176" s="125"/>
      <c r="U176" s="125"/>
      <c r="V176" s="125"/>
      <c r="W176" s="125"/>
      <c r="AC176" s="125"/>
      <c r="AD176" s="125"/>
      <c r="AE176" s="125"/>
      <c r="AF176" s="125"/>
      <c r="AG176" s="125"/>
      <c r="AH176" s="125"/>
      <c r="AI176" s="125"/>
      <c r="AJ176" s="125"/>
      <c r="AK176" s="125"/>
      <c r="AL176" s="125"/>
      <c r="AM176" s="125"/>
      <c r="AN176" s="125"/>
      <c r="AO176" s="125"/>
      <c r="AP176" s="125"/>
      <c r="AQ176" s="125"/>
      <c r="AR176" s="125"/>
      <c r="AU176" s="125"/>
      <c r="AV176" s="125"/>
      <c r="AW176" s="125"/>
      <c r="AX176" s="125"/>
      <c r="AY176" s="125"/>
      <c r="AZ176" s="125"/>
      <c r="BA176" s="125"/>
      <c r="BB176" s="125"/>
      <c r="BC176" s="125"/>
      <c r="BD176" s="125"/>
      <c r="BE176" s="125"/>
      <c r="BF176" s="125"/>
      <c r="BG176" s="125"/>
      <c r="BH176" s="125"/>
      <c r="BN176" s="125"/>
      <c r="BO176" s="125"/>
      <c r="BP176" s="125"/>
      <c r="BQ176" s="125"/>
      <c r="BR176" s="125"/>
      <c r="BS176" s="125"/>
      <c r="BT176" s="125"/>
      <c r="BU176" s="125"/>
      <c r="BV176" s="125"/>
      <c r="BW176" s="125"/>
      <c r="BX176" s="125"/>
      <c r="BY176" s="125"/>
      <c r="BZ176" s="125"/>
      <c r="CA176" s="125"/>
      <c r="CB176" s="125"/>
      <c r="CC176" s="125"/>
      <c r="CD176" s="125"/>
      <c r="CE176" s="125"/>
      <c r="CF176" s="128"/>
      <c r="CG176" s="80"/>
      <c r="CH176" s="80"/>
    </row>
    <row r="177" spans="7:86" ht="33.75" customHeight="1" x14ac:dyDescent="0.15">
      <c r="G177" s="2"/>
      <c r="H177" s="125"/>
      <c r="I177" s="125"/>
      <c r="J177" s="125"/>
      <c r="K177" s="125"/>
      <c r="L177" s="125"/>
      <c r="M177" s="125"/>
      <c r="N177" s="125"/>
      <c r="O177" s="125"/>
      <c r="P177" s="125"/>
      <c r="Q177" s="125"/>
      <c r="R177" s="125"/>
      <c r="S177" s="125"/>
      <c r="T177" s="125"/>
      <c r="U177" s="125"/>
      <c r="V177" s="125"/>
      <c r="W177" s="125"/>
      <c r="AC177" s="125"/>
      <c r="AD177" s="125"/>
      <c r="AE177" s="125"/>
      <c r="AF177" s="125"/>
      <c r="AG177" s="125"/>
      <c r="AH177" s="125"/>
      <c r="AI177" s="125"/>
      <c r="AJ177" s="125"/>
      <c r="AK177" s="125"/>
      <c r="AL177" s="125"/>
      <c r="AM177" s="125"/>
      <c r="AN177" s="125"/>
      <c r="AO177" s="125"/>
      <c r="AP177" s="125"/>
      <c r="AQ177" s="125"/>
      <c r="AR177" s="125"/>
      <c r="AT177" s="361"/>
      <c r="AU177" s="125"/>
      <c r="AV177" s="125"/>
      <c r="AW177" s="125"/>
      <c r="AX177" s="125"/>
      <c r="AY177" s="125"/>
      <c r="AZ177" s="125"/>
      <c r="BA177" s="125"/>
      <c r="BB177" s="125"/>
      <c r="BC177" s="125"/>
      <c r="BD177" s="125"/>
      <c r="BE177" s="125"/>
      <c r="BF177" s="125"/>
      <c r="BG177" s="125"/>
      <c r="BH177" s="125"/>
      <c r="BN177" s="125"/>
      <c r="BO177" s="125"/>
      <c r="BP177" s="125"/>
      <c r="BQ177" s="125"/>
      <c r="BR177" s="125"/>
      <c r="BS177" s="125"/>
      <c r="BT177" s="125"/>
      <c r="BU177" s="125"/>
      <c r="BV177" s="125"/>
      <c r="BW177" s="125"/>
      <c r="BX177" s="125"/>
      <c r="BY177" s="125"/>
      <c r="BZ177" s="125"/>
      <c r="CA177" s="125"/>
      <c r="CB177" s="125"/>
      <c r="CC177" s="125"/>
      <c r="CD177" s="125"/>
      <c r="CE177" s="125"/>
      <c r="CF177" s="329"/>
      <c r="CG177" s="187"/>
      <c r="CH177" s="187"/>
    </row>
    <row r="178" spans="7:86" ht="33.75" customHeight="1" x14ac:dyDescent="0.15">
      <c r="G178" s="2"/>
      <c r="H178" s="125"/>
      <c r="I178" s="125"/>
      <c r="J178" s="125"/>
      <c r="K178" s="125"/>
      <c r="L178" s="125"/>
      <c r="M178" s="125"/>
      <c r="N178" s="125"/>
      <c r="O178" s="125"/>
      <c r="P178" s="125"/>
      <c r="Q178" s="125"/>
      <c r="R178" s="125"/>
      <c r="S178" s="125"/>
      <c r="T178" s="125"/>
      <c r="U178" s="125"/>
      <c r="V178" s="125"/>
      <c r="W178" s="125"/>
      <c r="X178" s="864" t="s">
        <v>476</v>
      </c>
      <c r="Y178" s="864"/>
      <c r="Z178" s="864"/>
      <c r="AA178" s="864"/>
      <c r="AB178" s="864"/>
      <c r="AC178" s="125"/>
      <c r="AD178" s="125"/>
      <c r="AE178" s="125"/>
      <c r="AF178" s="125"/>
      <c r="AG178" s="125"/>
      <c r="AH178" s="125"/>
      <c r="AI178" s="125"/>
      <c r="AJ178" s="125"/>
      <c r="AK178" s="125"/>
      <c r="AL178" s="125"/>
      <c r="AM178" s="125"/>
      <c r="AN178" s="125"/>
      <c r="AO178" s="125"/>
      <c r="AP178" s="125"/>
      <c r="AQ178" s="125"/>
      <c r="AR178" s="125"/>
      <c r="AT178" s="361"/>
      <c r="AU178" s="125"/>
      <c r="AV178" s="125"/>
      <c r="AW178" s="125"/>
      <c r="AX178" s="125"/>
      <c r="AY178" s="125"/>
      <c r="AZ178" s="125"/>
      <c r="BA178" s="125"/>
      <c r="BB178" s="125"/>
      <c r="BC178" s="125"/>
      <c r="BD178" s="125"/>
      <c r="BE178" s="125"/>
      <c r="BF178" s="125"/>
      <c r="BG178" s="125"/>
      <c r="BH178" s="125"/>
      <c r="BN178" s="125"/>
      <c r="BO178" s="125"/>
      <c r="BP178" s="125"/>
      <c r="BQ178" s="125"/>
      <c r="BR178" s="125"/>
      <c r="BS178" s="125"/>
      <c r="BT178" s="125"/>
      <c r="BU178" s="125"/>
      <c r="BV178" s="125"/>
      <c r="BW178" s="125"/>
      <c r="BX178" s="125"/>
      <c r="BY178" s="125"/>
      <c r="BZ178" s="125"/>
      <c r="CA178" s="125"/>
      <c r="CB178" s="125"/>
      <c r="CC178" s="125"/>
      <c r="CD178" s="125"/>
      <c r="CE178" s="125"/>
      <c r="CF178" s="329"/>
      <c r="CG178" s="187"/>
      <c r="CH178" s="187"/>
    </row>
    <row r="179" spans="7:86" ht="33.75" customHeight="1" x14ac:dyDescent="0.15">
      <c r="G179" s="2"/>
      <c r="H179" s="125"/>
      <c r="I179" s="125"/>
      <c r="J179" s="125"/>
      <c r="K179" s="125"/>
      <c r="L179" s="125"/>
      <c r="M179" s="125"/>
      <c r="N179" s="125"/>
      <c r="O179" s="125"/>
      <c r="P179" s="125"/>
      <c r="Q179" s="125"/>
      <c r="R179" s="125"/>
      <c r="S179" s="125"/>
      <c r="T179" s="125"/>
      <c r="U179" s="125"/>
      <c r="V179" s="125"/>
      <c r="W179" s="125"/>
      <c r="X179" s="864"/>
      <c r="Y179" s="864"/>
      <c r="Z179" s="864"/>
      <c r="AA179" s="864"/>
      <c r="AB179" s="864"/>
      <c r="AC179" s="125"/>
      <c r="AD179" s="125"/>
      <c r="AE179" s="125"/>
      <c r="AF179" s="125"/>
      <c r="AG179" s="125"/>
      <c r="AH179" s="125"/>
      <c r="AI179" s="125"/>
      <c r="AJ179" s="125"/>
      <c r="AK179" s="125"/>
      <c r="AL179" s="125"/>
      <c r="AM179" s="125"/>
      <c r="AN179" s="125"/>
      <c r="AO179" s="125"/>
      <c r="AP179" s="125"/>
      <c r="AQ179" s="125"/>
      <c r="AR179" s="125"/>
      <c r="AT179" s="350"/>
      <c r="AU179" s="125"/>
      <c r="AV179" s="125"/>
      <c r="AW179" s="125"/>
      <c r="AX179" s="125"/>
      <c r="AY179" s="125"/>
      <c r="AZ179" s="125"/>
      <c r="BA179" s="125"/>
      <c r="BB179" s="125"/>
      <c r="BC179" s="125"/>
      <c r="BD179" s="125"/>
      <c r="BE179" s="125"/>
      <c r="BF179" s="125"/>
      <c r="BG179" s="125"/>
      <c r="BH179" s="125"/>
      <c r="BI179" s="864" t="s">
        <v>476</v>
      </c>
      <c r="BJ179" s="864"/>
      <c r="BK179" s="864"/>
      <c r="BL179" s="864"/>
      <c r="BM179" s="864"/>
      <c r="BN179" s="125"/>
      <c r="BO179" s="125"/>
      <c r="BP179" s="125"/>
      <c r="BQ179" s="125"/>
      <c r="BR179" s="125"/>
      <c r="BS179" s="125"/>
      <c r="BT179" s="125"/>
      <c r="BU179" s="125"/>
      <c r="BV179" s="125"/>
      <c r="BW179" s="125"/>
      <c r="BX179" s="125"/>
      <c r="BY179" s="125"/>
      <c r="BZ179" s="125"/>
      <c r="CA179" s="125"/>
      <c r="CB179" s="125"/>
      <c r="CC179" s="125"/>
      <c r="CD179" s="125"/>
      <c r="CE179" s="125"/>
    </row>
    <row r="180" spans="7:86" ht="33.75" customHeight="1" thickBot="1" x14ac:dyDescent="0.2">
      <c r="G180" s="2"/>
      <c r="H180" s="125"/>
      <c r="I180" s="125"/>
      <c r="J180" s="125"/>
      <c r="K180" s="125"/>
      <c r="L180" s="125"/>
      <c r="M180" s="125"/>
      <c r="N180" s="125"/>
      <c r="O180" s="125"/>
      <c r="P180" s="125"/>
      <c r="Q180" s="125"/>
      <c r="R180" s="125"/>
      <c r="S180" s="125"/>
      <c r="T180" s="125"/>
      <c r="U180" s="125"/>
      <c r="V180" s="125"/>
      <c r="W180" s="125"/>
      <c r="Z180" s="125"/>
      <c r="AA180" s="125"/>
      <c r="AB180" s="125"/>
      <c r="AC180" s="125"/>
      <c r="AD180" s="125"/>
      <c r="AE180" s="125"/>
      <c r="AF180" s="125"/>
      <c r="AG180" s="125"/>
      <c r="AH180" s="125"/>
      <c r="AI180" s="125"/>
      <c r="AJ180" s="125"/>
      <c r="AK180" s="125"/>
      <c r="AL180" s="125"/>
      <c r="AM180" s="125"/>
      <c r="AN180" s="125"/>
      <c r="AO180" s="125"/>
      <c r="AP180" s="125"/>
      <c r="AQ180" s="125"/>
      <c r="AR180" s="125"/>
      <c r="AT180" s="350"/>
      <c r="AU180" s="125"/>
      <c r="AV180" s="125"/>
      <c r="AW180" s="125"/>
      <c r="AX180" s="125"/>
      <c r="AY180" s="125"/>
      <c r="AZ180" s="125"/>
      <c r="BA180" s="125"/>
      <c r="BB180" s="125"/>
      <c r="BC180" s="125"/>
      <c r="BD180" s="125"/>
      <c r="BE180" s="125"/>
      <c r="BF180" s="125"/>
      <c r="BG180" s="125"/>
      <c r="BH180" s="125"/>
      <c r="BI180" s="864"/>
      <c r="BJ180" s="864"/>
      <c r="BK180" s="864"/>
      <c r="BL180" s="864"/>
      <c r="BM180" s="864"/>
      <c r="BN180" s="125"/>
      <c r="BO180" s="125"/>
      <c r="BP180" s="125"/>
      <c r="BQ180" s="125"/>
      <c r="BR180" s="125"/>
      <c r="BS180" s="125"/>
      <c r="BT180" s="125"/>
      <c r="BU180" s="125"/>
      <c r="BV180" s="125"/>
      <c r="BW180" s="125"/>
      <c r="BX180" s="125"/>
      <c r="BY180" s="125"/>
      <c r="BZ180" s="125"/>
      <c r="CA180" s="125"/>
      <c r="CB180" s="125"/>
      <c r="CC180" s="125"/>
      <c r="CD180" s="125"/>
      <c r="CE180" s="125"/>
    </row>
    <row r="181" spans="7:86" ht="33.75" customHeight="1" thickBot="1" x14ac:dyDescent="0.2">
      <c r="G181" s="2"/>
      <c r="H181" s="350"/>
      <c r="I181" s="350"/>
      <c r="J181" s="350"/>
      <c r="K181" s="350"/>
      <c r="L181" s="350"/>
      <c r="M181" s="350"/>
      <c r="N181" s="350"/>
      <c r="O181" s="350"/>
      <c r="P181" s="350"/>
      <c r="Q181" s="350"/>
      <c r="R181" s="350"/>
      <c r="S181" s="350"/>
      <c r="T181" s="350"/>
      <c r="U181" s="350"/>
      <c r="V181" s="118"/>
      <c r="W181" s="118"/>
      <c r="Y181" s="861" t="str">
        <f>計算_集計!CZ15</f>
        <v>＊</v>
      </c>
      <c r="Z181" s="125"/>
      <c r="AA181" s="125"/>
      <c r="AB181" s="125"/>
      <c r="AC181" s="350"/>
      <c r="AD181" s="350"/>
      <c r="AE181" s="350"/>
      <c r="AF181" s="350"/>
      <c r="AG181" s="350"/>
      <c r="AH181" s="350"/>
      <c r="AI181" s="350"/>
      <c r="AJ181" s="350"/>
      <c r="AK181" s="350"/>
      <c r="AL181" s="75"/>
      <c r="AM181" s="75"/>
      <c r="AN181" s="75"/>
      <c r="AO181" s="75"/>
      <c r="AP181" s="75"/>
      <c r="AQ181" s="125"/>
      <c r="AR181" s="125"/>
      <c r="AT181" s="75"/>
      <c r="AU181" s="128"/>
      <c r="AV181" s="128"/>
      <c r="AW181" s="128"/>
      <c r="AX181" s="128"/>
      <c r="AY181" s="128"/>
      <c r="AZ181" s="128"/>
      <c r="BA181" s="128"/>
      <c r="BB181" s="128"/>
      <c r="BC181" s="128"/>
      <c r="BD181" s="128"/>
      <c r="BE181" s="128"/>
      <c r="BF181" s="128"/>
      <c r="BG181" s="128"/>
      <c r="BH181" s="128"/>
      <c r="BI181" s="126"/>
      <c r="BJ181" s="126"/>
      <c r="BK181" s="374"/>
      <c r="BL181" s="125"/>
      <c r="BM181" s="125"/>
      <c r="BN181" s="128"/>
      <c r="BO181" s="128"/>
      <c r="BP181" s="128"/>
      <c r="BQ181" s="128"/>
      <c r="BR181" s="128"/>
      <c r="BS181" s="128"/>
      <c r="BT181" s="128"/>
      <c r="BU181" s="128"/>
      <c r="BV181" s="128"/>
      <c r="BW181" s="128"/>
      <c r="BX181" s="128"/>
      <c r="BY181" s="75"/>
      <c r="BZ181" s="125"/>
      <c r="CA181" s="125"/>
      <c r="CB181" s="125"/>
      <c r="CC181" s="75"/>
    </row>
    <row r="182" spans="7:86" ht="33.75" customHeight="1" thickBot="1" x14ac:dyDescent="0.2">
      <c r="G182" s="2"/>
      <c r="H182" s="350"/>
      <c r="I182" s="350"/>
      <c r="J182" s="350"/>
      <c r="K182" s="350"/>
      <c r="L182" s="350"/>
      <c r="M182" s="350"/>
      <c r="N182" s="350"/>
      <c r="O182" s="350"/>
      <c r="P182" s="350"/>
      <c r="Q182" s="350"/>
      <c r="R182" s="350"/>
      <c r="S182" s="350"/>
      <c r="T182" s="350"/>
      <c r="U182" s="350"/>
      <c r="V182" s="118"/>
      <c r="W182" s="118"/>
      <c r="Y182" s="862"/>
      <c r="Z182" s="125"/>
      <c r="AA182" s="125"/>
      <c r="AB182" s="125"/>
      <c r="AC182" s="350"/>
      <c r="AD182" s="350"/>
      <c r="AE182" s="350"/>
      <c r="AF182" s="350"/>
      <c r="AG182" s="350"/>
      <c r="AH182" s="350"/>
      <c r="AI182" s="350"/>
      <c r="AJ182" s="350"/>
      <c r="AK182" s="350"/>
      <c r="AL182" s="75"/>
      <c r="AM182" s="75"/>
      <c r="AN182" s="75"/>
      <c r="AO182" s="75"/>
      <c r="AP182" s="75"/>
      <c r="AQ182" s="125"/>
      <c r="AR182" s="125"/>
      <c r="AT182" s="75"/>
      <c r="AU182" s="128"/>
      <c r="AV182" s="128"/>
      <c r="AW182" s="128"/>
      <c r="AX182" s="128"/>
      <c r="AY182" s="128"/>
      <c r="AZ182" s="128"/>
      <c r="BA182" s="128"/>
      <c r="BB182" s="128"/>
      <c r="BC182" s="128"/>
      <c r="BD182" s="128"/>
      <c r="BE182" s="128"/>
      <c r="BF182" s="128"/>
      <c r="BG182" s="128"/>
      <c r="BH182" s="128"/>
      <c r="BI182" s="126"/>
      <c r="BJ182" s="126"/>
      <c r="BK182" s="861" t="str">
        <f>計算_集計!DZ15</f>
        <v>＊</v>
      </c>
      <c r="BL182" s="125"/>
      <c r="BM182" s="125"/>
      <c r="BN182" s="128"/>
      <c r="BO182" s="128"/>
      <c r="BP182" s="128"/>
      <c r="BQ182" s="128"/>
      <c r="BR182" s="128"/>
      <c r="BS182" s="128"/>
      <c r="BT182" s="128"/>
      <c r="BU182" s="128"/>
      <c r="BV182" s="128"/>
      <c r="BW182" s="128"/>
      <c r="BX182" s="128"/>
      <c r="BY182" s="75"/>
      <c r="BZ182" s="125"/>
      <c r="CA182" s="125"/>
      <c r="CB182" s="125"/>
      <c r="CC182" s="75"/>
    </row>
    <row r="183" spans="7:86" ht="33.75" customHeight="1" thickBot="1" x14ac:dyDescent="0.2">
      <c r="G183" s="2"/>
      <c r="H183" s="350"/>
      <c r="I183" s="350"/>
      <c r="J183" s="350"/>
      <c r="K183" s="350"/>
      <c r="L183" s="350"/>
      <c r="M183" s="350"/>
      <c r="N183" s="350"/>
      <c r="O183" s="350"/>
      <c r="P183" s="350"/>
      <c r="Q183" s="350"/>
      <c r="R183" s="350"/>
      <c r="S183" s="350"/>
      <c r="T183" s="350"/>
      <c r="U183" s="350"/>
      <c r="V183" s="118"/>
      <c r="W183" s="118"/>
      <c r="Y183" s="374"/>
      <c r="Z183" s="350"/>
      <c r="AA183" s="350"/>
      <c r="AB183" s="350"/>
      <c r="AC183" s="350"/>
      <c r="AD183" s="350"/>
      <c r="AE183" s="350"/>
      <c r="AF183" s="350"/>
      <c r="AG183" s="350"/>
      <c r="AH183" s="350"/>
      <c r="AI183" s="350"/>
      <c r="AJ183" s="350"/>
      <c r="AK183" s="350"/>
      <c r="AL183" s="350"/>
      <c r="AM183" s="350"/>
      <c r="AN183" s="350"/>
      <c r="AO183" s="350"/>
      <c r="AP183" s="350"/>
      <c r="AQ183" s="125"/>
      <c r="AR183" s="125"/>
      <c r="AT183" s="350"/>
      <c r="AU183" s="128"/>
      <c r="AV183" s="128"/>
      <c r="AW183" s="128"/>
      <c r="AX183" s="128"/>
      <c r="AY183" s="128"/>
      <c r="AZ183" s="128"/>
      <c r="BA183" s="128"/>
      <c r="BB183" s="128"/>
      <c r="BC183" s="128"/>
      <c r="BD183" s="128"/>
      <c r="BE183" s="128"/>
      <c r="BF183" s="128"/>
      <c r="BG183" s="128"/>
      <c r="BH183" s="128"/>
      <c r="BI183" s="126"/>
      <c r="BJ183" s="126"/>
      <c r="BK183" s="862"/>
      <c r="BL183" s="125"/>
      <c r="BM183" s="125"/>
      <c r="BN183" s="128"/>
      <c r="BO183" s="128"/>
      <c r="BP183" s="128"/>
      <c r="BQ183" s="128"/>
      <c r="BR183" s="128"/>
      <c r="BS183" s="128"/>
      <c r="BT183" s="128"/>
      <c r="BU183" s="128"/>
      <c r="BV183" s="128"/>
      <c r="BW183" s="128"/>
      <c r="BX183" s="128"/>
      <c r="BY183" s="128"/>
      <c r="BZ183" s="125"/>
      <c r="CA183" s="125"/>
      <c r="CB183" s="125"/>
      <c r="CC183" s="128"/>
    </row>
    <row r="184" spans="7:86" ht="33.75" customHeight="1" x14ac:dyDescent="0.15">
      <c r="G184" s="2"/>
      <c r="H184" s="350"/>
      <c r="I184" s="350"/>
      <c r="J184" s="350"/>
      <c r="K184" s="350"/>
      <c r="L184" s="350"/>
      <c r="M184" s="350"/>
      <c r="N184" s="350"/>
      <c r="O184" s="350"/>
      <c r="P184" s="350"/>
      <c r="Q184" s="350"/>
      <c r="R184" s="350"/>
      <c r="S184" s="350"/>
      <c r="T184" s="350"/>
      <c r="U184" s="350"/>
      <c r="V184" s="118"/>
      <c r="W184" s="118"/>
      <c r="Y184" s="374"/>
      <c r="Z184" s="350"/>
      <c r="AA184" s="350"/>
      <c r="AB184" s="350"/>
      <c r="AC184" s="350"/>
      <c r="AD184" s="350"/>
      <c r="AE184" s="350"/>
      <c r="AF184" s="350"/>
      <c r="AG184" s="350"/>
      <c r="AH184" s="350"/>
      <c r="AI184" s="350"/>
      <c r="AJ184" s="350"/>
      <c r="AK184" s="350"/>
      <c r="AL184" s="350"/>
      <c r="AM184" s="350"/>
      <c r="AN184" s="350"/>
      <c r="AO184" s="350"/>
      <c r="AP184" s="350"/>
      <c r="AQ184" s="125"/>
      <c r="AR184" s="125"/>
      <c r="AT184" s="350"/>
      <c r="AU184" s="128"/>
      <c r="AV184" s="128"/>
      <c r="AW184" s="128"/>
      <c r="AX184" s="128"/>
      <c r="AY184" s="128"/>
      <c r="AZ184" s="128"/>
      <c r="BA184" s="128"/>
      <c r="BB184" s="128"/>
      <c r="BC184" s="128"/>
      <c r="BD184" s="128"/>
      <c r="BE184" s="128"/>
      <c r="BF184" s="128"/>
      <c r="BG184" s="128"/>
      <c r="BH184" s="128"/>
      <c r="BI184" s="126"/>
      <c r="BJ184" s="126"/>
      <c r="BK184" s="374"/>
      <c r="BL184" s="125"/>
      <c r="BM184" s="125"/>
      <c r="BN184" s="128"/>
      <c r="BO184" s="128"/>
      <c r="BP184" s="128"/>
      <c r="BQ184" s="128"/>
      <c r="BR184" s="128"/>
      <c r="BS184" s="128"/>
      <c r="BT184" s="128"/>
      <c r="BU184" s="128"/>
      <c r="BV184" s="128"/>
      <c r="BW184" s="128"/>
      <c r="BX184" s="128"/>
      <c r="BY184" s="128"/>
      <c r="BZ184" s="125"/>
      <c r="CA184" s="125"/>
      <c r="CB184" s="125"/>
      <c r="CC184" s="128"/>
    </row>
    <row r="185" spans="7:86" ht="33.75" customHeight="1" thickBot="1" x14ac:dyDescent="0.2">
      <c r="G185" s="2"/>
      <c r="H185" s="350"/>
      <c r="I185" s="350"/>
      <c r="J185" s="350"/>
      <c r="K185" s="350"/>
      <c r="L185" s="350"/>
      <c r="M185" s="350"/>
      <c r="N185" s="350"/>
      <c r="O185" s="350"/>
      <c r="P185" s="350"/>
      <c r="Q185" s="350"/>
      <c r="R185" s="350"/>
      <c r="S185" s="350"/>
      <c r="T185" s="350"/>
      <c r="U185" s="350"/>
      <c r="V185" s="118"/>
      <c r="W185" s="118"/>
      <c r="Y185" s="374"/>
      <c r="Z185" s="350"/>
      <c r="AA185" s="350"/>
      <c r="AB185" s="350"/>
      <c r="AC185" s="350"/>
      <c r="AD185" s="350"/>
      <c r="AE185" s="350"/>
      <c r="AF185" s="350"/>
      <c r="AG185" s="350"/>
      <c r="AH185" s="350"/>
      <c r="AI185" s="350"/>
      <c r="AJ185" s="350"/>
      <c r="AK185" s="350"/>
      <c r="AL185" s="350"/>
      <c r="AM185" s="350"/>
      <c r="AN185" s="350"/>
      <c r="AO185" s="350"/>
      <c r="AP185" s="350"/>
      <c r="AQ185" s="125"/>
      <c r="AR185" s="125"/>
      <c r="AT185" s="350"/>
      <c r="AU185" s="128"/>
      <c r="AV185" s="128"/>
      <c r="AW185" s="128"/>
      <c r="AX185" s="128"/>
      <c r="AY185" s="128"/>
      <c r="AZ185" s="128"/>
      <c r="BA185" s="128"/>
      <c r="BB185" s="128"/>
      <c r="BC185" s="128"/>
      <c r="BD185" s="128"/>
      <c r="BE185" s="128"/>
      <c r="BF185" s="128"/>
      <c r="BG185" s="128"/>
      <c r="BH185" s="128"/>
      <c r="BI185" s="126"/>
      <c r="BJ185" s="126"/>
      <c r="BK185" s="374"/>
      <c r="BL185" s="125"/>
      <c r="BM185" s="125"/>
      <c r="BN185" s="128"/>
      <c r="BO185" s="128"/>
      <c r="BP185" s="128"/>
      <c r="BQ185" s="128"/>
      <c r="BR185" s="128"/>
      <c r="BS185" s="128"/>
      <c r="BT185" s="128"/>
      <c r="BU185" s="128"/>
      <c r="BV185" s="128"/>
      <c r="BW185" s="128"/>
      <c r="BX185" s="128"/>
      <c r="BY185" s="128"/>
      <c r="BZ185" s="125"/>
      <c r="CA185" s="125"/>
      <c r="CB185" s="125"/>
      <c r="CC185" s="128"/>
    </row>
    <row r="186" spans="7:86" ht="33.75" customHeight="1" thickBot="1" x14ac:dyDescent="0.2">
      <c r="G186" s="2"/>
      <c r="H186" s="350"/>
      <c r="I186" s="350"/>
      <c r="J186" s="350"/>
      <c r="K186" s="350"/>
      <c r="L186" s="350"/>
      <c r="M186" s="350"/>
      <c r="N186" s="350"/>
      <c r="O186" s="350"/>
      <c r="P186" s="350"/>
      <c r="Q186" s="350"/>
      <c r="R186" s="350"/>
      <c r="S186" s="350"/>
      <c r="T186" s="350"/>
      <c r="U186" s="350"/>
      <c r="V186" s="118"/>
      <c r="W186" s="118"/>
      <c r="Y186" s="861" t="str">
        <f>計算_集計!DB15</f>
        <v/>
      </c>
      <c r="Z186" s="350"/>
      <c r="AA186" s="350"/>
      <c r="AB186" s="350"/>
      <c r="AC186" s="350"/>
      <c r="AD186" s="350"/>
      <c r="AE186" s="350"/>
      <c r="AF186" s="350"/>
      <c r="AG186" s="350"/>
      <c r="AH186" s="350"/>
      <c r="AI186" s="350"/>
      <c r="AJ186" s="350"/>
      <c r="AK186" s="350"/>
      <c r="AL186" s="350"/>
      <c r="AM186" s="350"/>
      <c r="AN186" s="350"/>
      <c r="AO186" s="350"/>
      <c r="AP186" s="350"/>
      <c r="AQ186" s="125"/>
      <c r="AR186" s="125"/>
      <c r="AT186" s="350"/>
      <c r="AU186" s="128"/>
      <c r="AV186" s="128"/>
      <c r="AW186" s="128"/>
      <c r="AX186" s="128"/>
      <c r="AY186" s="128"/>
      <c r="AZ186" s="128"/>
      <c r="BA186" s="128"/>
      <c r="BB186" s="128"/>
      <c r="BC186" s="128"/>
      <c r="BD186" s="128"/>
      <c r="BE186" s="128"/>
      <c r="BF186" s="128"/>
      <c r="BG186" s="128"/>
      <c r="BH186" s="128"/>
      <c r="BI186" s="126"/>
      <c r="BJ186" s="126"/>
      <c r="BK186" s="374"/>
      <c r="BL186" s="125"/>
      <c r="BM186" s="125"/>
      <c r="BN186" s="128"/>
      <c r="BO186" s="128"/>
      <c r="BP186" s="128"/>
      <c r="BQ186" s="128"/>
      <c r="BR186" s="128"/>
      <c r="BS186" s="128"/>
      <c r="BT186" s="128"/>
      <c r="BU186" s="128"/>
      <c r="BV186" s="128"/>
      <c r="BW186" s="128"/>
      <c r="BX186" s="128"/>
      <c r="BY186" s="128"/>
      <c r="BZ186" s="125"/>
      <c r="CA186" s="125"/>
      <c r="CB186" s="125"/>
      <c r="CC186" s="128"/>
    </row>
    <row r="187" spans="7:86" ht="33.75" customHeight="1" thickBot="1" x14ac:dyDescent="0.2">
      <c r="G187" s="2"/>
      <c r="H187" s="350"/>
      <c r="I187" s="350"/>
      <c r="J187" s="350"/>
      <c r="K187" s="350"/>
      <c r="L187" s="350"/>
      <c r="M187" s="350"/>
      <c r="N187" s="350"/>
      <c r="O187" s="350"/>
      <c r="P187" s="350"/>
      <c r="Q187" s="350"/>
      <c r="R187" s="350"/>
      <c r="S187" s="350"/>
      <c r="T187" s="350"/>
      <c r="U187" s="350"/>
      <c r="V187" s="118"/>
      <c r="W187" s="118"/>
      <c r="Y187" s="862"/>
      <c r="Z187" s="350"/>
      <c r="AA187" s="350"/>
      <c r="AB187" s="350"/>
      <c r="AC187" s="350"/>
      <c r="AD187" s="350"/>
      <c r="AE187" s="350"/>
      <c r="AF187" s="350"/>
      <c r="AG187" s="350"/>
      <c r="AH187" s="350"/>
      <c r="AI187" s="350"/>
      <c r="AJ187" s="350"/>
      <c r="AK187" s="350"/>
      <c r="AL187" s="350"/>
      <c r="AM187" s="350"/>
      <c r="AN187" s="350"/>
      <c r="AO187" s="350"/>
      <c r="AP187" s="350"/>
      <c r="AQ187" s="125"/>
      <c r="AR187" s="125"/>
      <c r="AT187" s="350"/>
      <c r="AU187" s="128"/>
      <c r="AV187" s="128"/>
      <c r="AW187" s="128"/>
      <c r="AX187" s="128"/>
      <c r="AY187" s="128"/>
      <c r="AZ187" s="128"/>
      <c r="BA187" s="128"/>
      <c r="BB187" s="128"/>
      <c r="BC187" s="128"/>
      <c r="BD187" s="128"/>
      <c r="BE187" s="128"/>
      <c r="BF187" s="128"/>
      <c r="BG187" s="128"/>
      <c r="BH187" s="128"/>
      <c r="BI187" s="126"/>
      <c r="BJ187" s="126"/>
      <c r="BK187" s="861" t="str">
        <f>計算_集計!EB15</f>
        <v/>
      </c>
      <c r="BL187" s="118"/>
      <c r="BM187" s="350"/>
      <c r="BN187" s="128"/>
      <c r="BO187" s="128"/>
      <c r="BP187" s="128"/>
      <c r="BQ187" s="128"/>
      <c r="BR187" s="128"/>
      <c r="BS187" s="128"/>
      <c r="BT187" s="128"/>
      <c r="BU187" s="128"/>
      <c r="BV187" s="128"/>
      <c r="BW187" s="128"/>
      <c r="BX187" s="128"/>
      <c r="BY187" s="128"/>
      <c r="BZ187" s="125"/>
      <c r="CA187" s="125"/>
      <c r="CB187" s="125"/>
      <c r="CC187" s="128"/>
    </row>
    <row r="188" spans="7:86" ht="33.75" customHeight="1" thickBot="1" x14ac:dyDescent="0.2">
      <c r="G188" s="2"/>
      <c r="H188" s="350"/>
      <c r="I188" s="350"/>
      <c r="J188" s="350"/>
      <c r="K188" s="350"/>
      <c r="L188" s="350"/>
      <c r="M188" s="350"/>
      <c r="N188" s="350"/>
      <c r="O188" s="350"/>
      <c r="P188" s="350"/>
      <c r="Q188" s="350"/>
      <c r="R188" s="350"/>
      <c r="S188" s="350"/>
      <c r="T188" s="350"/>
      <c r="U188" s="350"/>
      <c r="V188" s="118"/>
      <c r="W188" s="118"/>
      <c r="Y188" s="374"/>
      <c r="Z188" s="350"/>
      <c r="AA188" s="350"/>
      <c r="AB188" s="350"/>
      <c r="AC188" s="350"/>
      <c r="AD188" s="350"/>
      <c r="AE188" s="350"/>
      <c r="AF188" s="350"/>
      <c r="AG188" s="350"/>
      <c r="AH188" s="350"/>
      <c r="AI188" s="350"/>
      <c r="AJ188" s="350"/>
      <c r="AK188" s="350"/>
      <c r="AL188" s="350"/>
      <c r="AM188" s="350"/>
      <c r="AN188" s="350"/>
      <c r="AO188" s="350"/>
      <c r="AP188" s="350"/>
      <c r="AQ188" s="125"/>
      <c r="AR188" s="125"/>
      <c r="AT188" s="350"/>
      <c r="AU188" s="128"/>
      <c r="AV188" s="128"/>
      <c r="AW188" s="128"/>
      <c r="AX188" s="128"/>
      <c r="AY188" s="128"/>
      <c r="AZ188" s="128"/>
      <c r="BA188" s="128"/>
      <c r="BB188" s="128"/>
      <c r="BC188" s="128"/>
      <c r="BD188" s="128"/>
      <c r="BE188" s="128"/>
      <c r="BF188" s="128"/>
      <c r="BG188" s="128"/>
      <c r="BH188" s="128"/>
      <c r="BI188" s="126"/>
      <c r="BJ188" s="126"/>
      <c r="BK188" s="862"/>
      <c r="BL188" s="118"/>
      <c r="BM188" s="350"/>
      <c r="BN188" s="128"/>
      <c r="BO188" s="128"/>
      <c r="BP188" s="128"/>
      <c r="BQ188" s="128"/>
      <c r="BR188" s="128"/>
      <c r="BS188" s="128"/>
      <c r="BT188" s="128"/>
      <c r="BU188" s="128"/>
      <c r="BV188" s="128"/>
      <c r="BW188" s="128"/>
      <c r="BX188" s="128"/>
      <c r="BY188" s="128"/>
      <c r="BZ188" s="125"/>
      <c r="CA188" s="125"/>
      <c r="CB188" s="125"/>
      <c r="CC188" s="128"/>
    </row>
    <row r="189" spans="7:86" ht="33.75" customHeight="1" x14ac:dyDescent="0.15">
      <c r="G189" s="2"/>
      <c r="H189" s="350"/>
      <c r="I189" s="350"/>
      <c r="J189" s="350"/>
      <c r="K189" s="350"/>
      <c r="L189" s="350"/>
      <c r="M189" s="350"/>
      <c r="N189" s="350"/>
      <c r="O189" s="350"/>
      <c r="P189" s="350"/>
      <c r="Q189" s="350"/>
      <c r="R189" s="350"/>
      <c r="S189" s="350"/>
      <c r="T189" s="350"/>
      <c r="U189" s="350"/>
      <c r="V189" s="118"/>
      <c r="W189" s="118"/>
      <c r="Y189" s="375"/>
      <c r="Z189" s="350"/>
      <c r="AA189" s="350"/>
      <c r="AB189" s="350"/>
      <c r="AC189" s="350"/>
      <c r="AD189" s="350"/>
      <c r="AE189" s="350"/>
      <c r="AF189" s="350"/>
      <c r="AG189" s="350"/>
      <c r="AH189" s="350"/>
      <c r="AI189" s="350"/>
      <c r="AJ189" s="350"/>
      <c r="AK189" s="350"/>
      <c r="AL189" s="350"/>
      <c r="AM189" s="350"/>
      <c r="AN189" s="350"/>
      <c r="AO189" s="350"/>
      <c r="AP189" s="350"/>
      <c r="AQ189" s="125"/>
      <c r="AR189" s="125"/>
      <c r="AT189" s="350"/>
      <c r="AU189" s="128"/>
      <c r="AV189" s="128"/>
      <c r="AW189" s="128"/>
      <c r="AX189" s="128"/>
      <c r="AY189" s="128"/>
      <c r="AZ189" s="128"/>
      <c r="BA189" s="128"/>
      <c r="BB189" s="128"/>
      <c r="BC189" s="128"/>
      <c r="BD189" s="128"/>
      <c r="BE189" s="128"/>
      <c r="BF189" s="128"/>
      <c r="BG189" s="128"/>
      <c r="BH189" s="128"/>
      <c r="BI189" s="126"/>
      <c r="BJ189" s="126"/>
      <c r="BK189" s="374"/>
      <c r="BL189" s="118"/>
      <c r="BM189" s="350"/>
      <c r="BN189" s="128"/>
      <c r="BO189" s="128"/>
      <c r="BP189" s="128"/>
      <c r="BQ189" s="128"/>
      <c r="BR189" s="128"/>
      <c r="BS189" s="128"/>
      <c r="BT189" s="128"/>
      <c r="BU189" s="128"/>
      <c r="BV189" s="128"/>
      <c r="BW189" s="128"/>
      <c r="BX189" s="128"/>
      <c r="BY189" s="128"/>
      <c r="BZ189" s="125"/>
      <c r="CA189" s="125"/>
      <c r="CB189" s="125"/>
      <c r="CC189" s="128"/>
    </row>
    <row r="190" spans="7:86" ht="33.75" customHeight="1" thickBot="1" x14ac:dyDescent="0.2">
      <c r="G190" s="2"/>
      <c r="H190" s="350"/>
      <c r="I190" s="350"/>
      <c r="J190" s="350"/>
      <c r="K190" s="350"/>
      <c r="L190" s="350"/>
      <c r="M190" s="350"/>
      <c r="N190" s="350"/>
      <c r="O190" s="350"/>
      <c r="P190" s="350"/>
      <c r="Q190" s="350"/>
      <c r="R190" s="350"/>
      <c r="S190" s="350"/>
      <c r="T190" s="350"/>
      <c r="U190" s="350"/>
      <c r="V190" s="118"/>
      <c r="W190" s="118"/>
      <c r="Y190" s="375"/>
      <c r="Z190" s="350"/>
      <c r="AA190" s="350"/>
      <c r="AB190" s="350"/>
      <c r="AC190" s="350"/>
      <c r="AD190" s="350"/>
      <c r="AE190" s="350"/>
      <c r="AF190" s="350"/>
      <c r="AG190" s="350"/>
      <c r="AH190" s="350"/>
      <c r="AI190" s="350"/>
      <c r="AJ190" s="350"/>
      <c r="AK190" s="350"/>
      <c r="AL190" s="350"/>
      <c r="AM190" s="350"/>
      <c r="AN190" s="350"/>
      <c r="AO190" s="350"/>
      <c r="AP190" s="350"/>
      <c r="AQ190" s="125"/>
      <c r="AR190" s="125"/>
      <c r="AT190" s="350"/>
      <c r="AU190" s="128"/>
      <c r="AV190" s="128"/>
      <c r="AW190" s="128"/>
      <c r="AX190" s="128"/>
      <c r="AY190" s="128"/>
      <c r="AZ190" s="128"/>
      <c r="BA190" s="128"/>
      <c r="BB190" s="128"/>
      <c r="BC190" s="128"/>
      <c r="BD190" s="128"/>
      <c r="BE190" s="128"/>
      <c r="BF190" s="128"/>
      <c r="BG190" s="128"/>
      <c r="BH190" s="128"/>
      <c r="BI190" s="126"/>
      <c r="BJ190" s="126"/>
      <c r="BK190" s="375"/>
      <c r="BL190" s="118"/>
      <c r="BM190" s="350"/>
      <c r="BN190" s="128"/>
      <c r="BO190" s="128"/>
      <c r="BP190" s="128"/>
      <c r="BQ190" s="128"/>
      <c r="BR190" s="128"/>
      <c r="BS190" s="128"/>
      <c r="BT190" s="128"/>
      <c r="BU190" s="128"/>
      <c r="BV190" s="128"/>
      <c r="BW190" s="128"/>
      <c r="BX190" s="128"/>
      <c r="BY190" s="128"/>
      <c r="BZ190" s="125"/>
      <c r="CA190" s="125"/>
      <c r="CB190" s="125"/>
      <c r="CC190" s="128"/>
    </row>
    <row r="191" spans="7:86" ht="33.75" customHeight="1" thickBot="1" x14ac:dyDescent="0.2">
      <c r="G191" s="2"/>
      <c r="H191" s="350"/>
      <c r="I191" s="350"/>
      <c r="J191" s="350"/>
      <c r="K191" s="350"/>
      <c r="L191" s="350"/>
      <c r="M191" s="350"/>
      <c r="N191" s="350"/>
      <c r="O191" s="350"/>
      <c r="P191" s="350"/>
      <c r="Q191" s="350"/>
      <c r="R191" s="350"/>
      <c r="S191" s="350"/>
      <c r="T191" s="350"/>
      <c r="U191" s="350"/>
      <c r="V191" s="118"/>
      <c r="W191" s="118"/>
      <c r="Y191" s="861" t="str">
        <f>計算_集計!DD15</f>
        <v/>
      </c>
      <c r="Z191" s="350"/>
      <c r="AA191" s="350"/>
      <c r="AB191" s="350"/>
      <c r="AC191" s="350"/>
      <c r="AD191" s="350"/>
      <c r="AE191" s="350"/>
      <c r="AF191" s="350"/>
      <c r="AG191" s="350"/>
      <c r="AH191" s="350"/>
      <c r="AI191" s="350"/>
      <c r="AJ191" s="350"/>
      <c r="AK191" s="350"/>
      <c r="AL191" s="350"/>
      <c r="AM191" s="350"/>
      <c r="AN191" s="350"/>
      <c r="AO191" s="350"/>
      <c r="AP191" s="350"/>
      <c r="AQ191" s="125"/>
      <c r="AR191" s="125"/>
      <c r="AT191" s="350"/>
      <c r="AU191" s="128"/>
      <c r="AV191" s="128"/>
      <c r="AW191" s="128"/>
      <c r="AX191" s="128"/>
      <c r="AY191" s="128"/>
      <c r="AZ191" s="128"/>
      <c r="BA191" s="128"/>
      <c r="BB191" s="128"/>
      <c r="BC191" s="128"/>
      <c r="BD191" s="128"/>
      <c r="BE191" s="128"/>
      <c r="BF191" s="128"/>
      <c r="BG191" s="128"/>
      <c r="BH191" s="128"/>
      <c r="BI191" s="126"/>
      <c r="BJ191" s="126"/>
      <c r="BK191" s="375"/>
      <c r="BL191" s="118"/>
      <c r="BM191" s="350"/>
      <c r="BN191" s="128"/>
      <c r="BO191" s="128"/>
      <c r="BP191" s="128"/>
      <c r="BQ191" s="128"/>
      <c r="BR191" s="128"/>
      <c r="BS191" s="128"/>
      <c r="BT191" s="128"/>
      <c r="BU191" s="128"/>
      <c r="BV191" s="128"/>
      <c r="BW191" s="128"/>
      <c r="BX191" s="128"/>
      <c r="BY191" s="128"/>
      <c r="BZ191" s="125"/>
      <c r="CA191" s="125"/>
      <c r="CB191" s="125"/>
      <c r="CC191" s="128"/>
    </row>
    <row r="192" spans="7:86" ht="33.75" customHeight="1" thickBot="1" x14ac:dyDescent="0.2">
      <c r="G192" s="2"/>
      <c r="H192" s="350"/>
      <c r="I192" s="350"/>
      <c r="J192" s="350"/>
      <c r="K192" s="350"/>
      <c r="L192" s="350"/>
      <c r="M192" s="350"/>
      <c r="N192" s="350"/>
      <c r="O192" s="350"/>
      <c r="P192" s="350"/>
      <c r="Q192" s="350"/>
      <c r="R192" s="350"/>
      <c r="S192" s="350"/>
      <c r="T192" s="350"/>
      <c r="U192" s="350"/>
      <c r="V192" s="118"/>
      <c r="W192" s="118"/>
      <c r="Y192" s="862"/>
      <c r="Z192" s="350"/>
      <c r="AA192" s="350"/>
      <c r="AB192" s="350"/>
      <c r="AC192" s="350"/>
      <c r="AD192" s="350"/>
      <c r="AE192" s="350"/>
      <c r="AF192" s="350"/>
      <c r="AG192" s="350"/>
      <c r="AH192" s="350"/>
      <c r="AI192" s="350"/>
      <c r="AJ192" s="350"/>
      <c r="AK192" s="350"/>
      <c r="AL192" s="350"/>
      <c r="AM192" s="350"/>
      <c r="AN192" s="350"/>
      <c r="AO192" s="350"/>
      <c r="AP192" s="350"/>
      <c r="AQ192" s="125"/>
      <c r="AR192" s="125"/>
      <c r="AT192" s="350"/>
      <c r="AU192" s="128"/>
      <c r="AV192" s="128"/>
      <c r="AW192" s="128"/>
      <c r="AX192" s="128"/>
      <c r="AY192" s="128"/>
      <c r="AZ192" s="128"/>
      <c r="BA192" s="128"/>
      <c r="BB192" s="128"/>
      <c r="BC192" s="128"/>
      <c r="BD192" s="128"/>
      <c r="BE192" s="128"/>
      <c r="BF192" s="128"/>
      <c r="BG192" s="128"/>
      <c r="BH192" s="128"/>
      <c r="BI192" s="126"/>
      <c r="BJ192" s="126"/>
      <c r="BK192" s="861" t="str">
        <f>計算_集計!ED15</f>
        <v/>
      </c>
      <c r="BL192" s="118"/>
      <c r="BM192" s="350"/>
      <c r="BN192" s="128"/>
      <c r="BO192" s="128"/>
      <c r="BP192" s="128"/>
      <c r="BQ192" s="128"/>
      <c r="BR192" s="128"/>
      <c r="BS192" s="128"/>
      <c r="BT192" s="128"/>
      <c r="BU192" s="128"/>
      <c r="BV192" s="128"/>
      <c r="BW192" s="128"/>
      <c r="BX192" s="128"/>
      <c r="BY192" s="128"/>
      <c r="BZ192" s="125"/>
      <c r="CA192" s="125"/>
      <c r="CB192" s="125"/>
      <c r="CC192" s="128"/>
    </row>
    <row r="193" spans="7:81" ht="33.75" customHeight="1" thickBot="1" x14ac:dyDescent="0.2">
      <c r="G193" s="2"/>
      <c r="H193" s="350"/>
      <c r="I193" s="350"/>
      <c r="J193" s="350"/>
      <c r="K193" s="350"/>
      <c r="L193" s="350"/>
      <c r="M193" s="350"/>
      <c r="N193" s="350"/>
      <c r="O193" s="350"/>
      <c r="P193" s="350"/>
      <c r="Q193" s="350"/>
      <c r="R193" s="350"/>
      <c r="S193" s="350"/>
      <c r="T193" s="350"/>
      <c r="U193" s="350"/>
      <c r="V193" s="118"/>
      <c r="W193" s="118"/>
      <c r="Y193" s="375"/>
      <c r="Z193" s="350"/>
      <c r="AA193" s="350"/>
      <c r="AB193" s="350"/>
      <c r="AC193" s="350"/>
      <c r="AD193" s="350"/>
      <c r="AE193" s="350"/>
      <c r="AF193" s="350"/>
      <c r="AG193" s="350"/>
      <c r="AH193" s="350"/>
      <c r="AI193" s="350"/>
      <c r="AJ193" s="350"/>
      <c r="AK193" s="350"/>
      <c r="AL193" s="350"/>
      <c r="AM193" s="350"/>
      <c r="AN193" s="350"/>
      <c r="AO193" s="350"/>
      <c r="AP193" s="350"/>
      <c r="AQ193" s="125"/>
      <c r="AR193" s="125"/>
      <c r="AT193" s="350"/>
      <c r="AU193" s="128"/>
      <c r="AV193" s="128"/>
      <c r="AW193" s="128"/>
      <c r="AX193" s="128"/>
      <c r="AY193" s="128"/>
      <c r="AZ193" s="128"/>
      <c r="BA193" s="128"/>
      <c r="BB193" s="128"/>
      <c r="BC193" s="128"/>
      <c r="BD193" s="128"/>
      <c r="BE193" s="128"/>
      <c r="BF193" s="128"/>
      <c r="BG193" s="128"/>
      <c r="BH193" s="128"/>
      <c r="BI193" s="126"/>
      <c r="BJ193" s="126"/>
      <c r="BK193" s="862"/>
      <c r="BL193" s="118"/>
      <c r="BM193" s="350"/>
      <c r="BN193" s="128"/>
      <c r="BO193" s="128"/>
      <c r="BP193" s="128"/>
      <c r="BQ193" s="128"/>
      <c r="BR193" s="128"/>
      <c r="BS193" s="128"/>
      <c r="BT193" s="128"/>
      <c r="BU193" s="128"/>
      <c r="BV193" s="128"/>
      <c r="BW193" s="128"/>
      <c r="BX193" s="128"/>
      <c r="BY193" s="128"/>
      <c r="BZ193" s="125"/>
      <c r="CA193" s="125"/>
      <c r="CB193" s="125"/>
      <c r="CC193" s="128"/>
    </row>
    <row r="194" spans="7:81" ht="33.75" customHeight="1" x14ac:dyDescent="0.15">
      <c r="G194" s="2"/>
      <c r="H194" s="350"/>
      <c r="I194" s="350"/>
      <c r="J194" s="350"/>
      <c r="K194" s="350"/>
      <c r="L194" s="350"/>
      <c r="M194" s="350"/>
      <c r="N194" s="350"/>
      <c r="O194" s="350"/>
      <c r="P194" s="350"/>
      <c r="Q194" s="350"/>
      <c r="R194" s="350"/>
      <c r="S194" s="350"/>
      <c r="T194" s="350"/>
      <c r="U194" s="350"/>
      <c r="V194" s="118"/>
      <c r="W194" s="118"/>
      <c r="Y194" s="375"/>
      <c r="Z194" s="350"/>
      <c r="AA194" s="350"/>
      <c r="AB194" s="350"/>
      <c r="AC194" s="350"/>
      <c r="AD194" s="350"/>
      <c r="AE194" s="350"/>
      <c r="AF194" s="350"/>
      <c r="AG194" s="350"/>
      <c r="AH194" s="350"/>
      <c r="AI194" s="350"/>
      <c r="AJ194" s="350"/>
      <c r="AK194" s="350"/>
      <c r="AL194" s="350"/>
      <c r="AM194" s="350"/>
      <c r="AN194" s="350"/>
      <c r="AO194" s="350"/>
      <c r="AP194" s="350"/>
      <c r="AQ194" s="125"/>
      <c r="AR194" s="125"/>
      <c r="AT194" s="350"/>
      <c r="AU194" s="128"/>
      <c r="AV194" s="128"/>
      <c r="AW194" s="128"/>
      <c r="AX194" s="128"/>
      <c r="AY194" s="128"/>
      <c r="AZ194" s="128"/>
      <c r="BA194" s="128"/>
      <c r="BB194" s="128"/>
      <c r="BC194" s="128"/>
      <c r="BD194" s="128"/>
      <c r="BE194" s="128"/>
      <c r="BF194" s="128"/>
      <c r="BG194" s="128"/>
      <c r="BH194" s="128"/>
      <c r="BI194" s="126"/>
      <c r="BJ194" s="126"/>
      <c r="BK194" s="375"/>
      <c r="BL194" s="118"/>
      <c r="BM194" s="350"/>
      <c r="BN194" s="128"/>
      <c r="BO194" s="128"/>
      <c r="BP194" s="128"/>
      <c r="BQ194" s="128"/>
      <c r="BR194" s="128"/>
      <c r="BS194" s="128"/>
      <c r="BT194" s="128"/>
      <c r="BU194" s="128"/>
      <c r="BV194" s="128"/>
      <c r="BW194" s="128"/>
      <c r="BX194" s="128"/>
      <c r="BY194" s="128"/>
      <c r="BZ194" s="125"/>
      <c r="CA194" s="125"/>
      <c r="CB194" s="125"/>
      <c r="CC194" s="128"/>
    </row>
    <row r="195" spans="7:81" ht="33.75" customHeight="1" thickBot="1" x14ac:dyDescent="0.2">
      <c r="G195" s="2"/>
      <c r="H195" s="350"/>
      <c r="I195" s="350"/>
      <c r="J195" s="350"/>
      <c r="K195" s="350"/>
      <c r="L195" s="350"/>
      <c r="M195" s="350"/>
      <c r="N195" s="350"/>
      <c r="O195" s="350"/>
      <c r="P195" s="350"/>
      <c r="Q195" s="350"/>
      <c r="R195" s="350"/>
      <c r="S195" s="350"/>
      <c r="T195" s="350"/>
      <c r="U195" s="350"/>
      <c r="V195" s="118"/>
      <c r="W195" s="118"/>
      <c r="Y195" s="375"/>
      <c r="Z195" s="350"/>
      <c r="AA195" s="350"/>
      <c r="AB195" s="350"/>
      <c r="AC195" s="350"/>
      <c r="AD195" s="350"/>
      <c r="AE195" s="350"/>
      <c r="AF195" s="350"/>
      <c r="AG195" s="350"/>
      <c r="AH195" s="350"/>
      <c r="AI195" s="350"/>
      <c r="AJ195" s="350"/>
      <c r="AK195" s="350"/>
      <c r="AL195" s="350"/>
      <c r="AM195" s="350"/>
      <c r="AN195" s="350"/>
      <c r="AO195" s="350"/>
      <c r="AP195" s="350"/>
      <c r="AQ195" s="125"/>
      <c r="AR195" s="125"/>
      <c r="AT195" s="350"/>
      <c r="AU195" s="128"/>
      <c r="AV195" s="128"/>
      <c r="AW195" s="128"/>
      <c r="AX195" s="128"/>
      <c r="AY195" s="128"/>
      <c r="AZ195" s="128"/>
      <c r="BA195" s="128"/>
      <c r="BB195" s="128"/>
      <c r="BC195" s="128"/>
      <c r="BD195" s="128"/>
      <c r="BE195" s="128"/>
      <c r="BF195" s="128"/>
      <c r="BG195" s="128"/>
      <c r="BH195" s="128"/>
      <c r="BI195" s="126"/>
      <c r="BJ195" s="126"/>
      <c r="BK195" s="375"/>
      <c r="BL195" s="118"/>
      <c r="BM195" s="350"/>
      <c r="BN195" s="128"/>
      <c r="BO195" s="128"/>
      <c r="BP195" s="128"/>
      <c r="BQ195" s="128"/>
      <c r="BR195" s="128"/>
      <c r="BS195" s="128"/>
      <c r="BT195" s="128"/>
      <c r="BU195" s="128"/>
      <c r="BV195" s="128"/>
      <c r="BW195" s="128"/>
      <c r="BX195" s="128"/>
      <c r="BY195" s="128"/>
      <c r="BZ195" s="125"/>
      <c r="CA195" s="125"/>
      <c r="CB195" s="125"/>
      <c r="CC195" s="128"/>
    </row>
    <row r="196" spans="7:81" ht="33.75" customHeight="1" thickBot="1" x14ac:dyDescent="0.2">
      <c r="G196" s="2"/>
      <c r="H196" s="350"/>
      <c r="I196" s="350"/>
      <c r="J196" s="350"/>
      <c r="K196" s="350"/>
      <c r="L196" s="350"/>
      <c r="M196" s="350"/>
      <c r="N196" s="350"/>
      <c r="O196" s="350"/>
      <c r="P196" s="350"/>
      <c r="Q196" s="350"/>
      <c r="R196" s="350"/>
      <c r="S196" s="350"/>
      <c r="T196" s="350"/>
      <c r="U196" s="350"/>
      <c r="V196" s="118"/>
      <c r="W196" s="118"/>
      <c r="Y196" s="861" t="str">
        <f>計算_集計!DF15</f>
        <v>＊</v>
      </c>
      <c r="Z196" s="350"/>
      <c r="AA196" s="350"/>
      <c r="AB196" s="350"/>
      <c r="AC196" s="350"/>
      <c r="AD196" s="350"/>
      <c r="AE196" s="350"/>
      <c r="AF196" s="350"/>
      <c r="AG196" s="350"/>
      <c r="AH196" s="350"/>
      <c r="AI196" s="350"/>
      <c r="AJ196" s="350"/>
      <c r="AK196" s="350"/>
      <c r="AL196" s="350"/>
      <c r="AM196" s="350"/>
      <c r="AN196" s="350"/>
      <c r="AO196" s="350"/>
      <c r="AP196" s="350"/>
      <c r="AQ196" s="125"/>
      <c r="AR196" s="125"/>
      <c r="AT196" s="350"/>
      <c r="AU196" s="128"/>
      <c r="AV196" s="128"/>
      <c r="AW196" s="128"/>
      <c r="AX196" s="128"/>
      <c r="AY196" s="128"/>
      <c r="AZ196" s="128"/>
      <c r="BA196" s="128"/>
      <c r="BB196" s="128"/>
      <c r="BC196" s="128"/>
      <c r="BD196" s="128"/>
      <c r="BE196" s="128"/>
      <c r="BF196" s="128"/>
      <c r="BG196" s="128"/>
      <c r="BH196" s="128"/>
      <c r="BI196" s="126"/>
      <c r="BJ196" s="126"/>
      <c r="BK196" s="375"/>
      <c r="BL196" s="118"/>
      <c r="BM196" s="350"/>
      <c r="BN196" s="128"/>
      <c r="BO196" s="128"/>
      <c r="BP196" s="128"/>
      <c r="BQ196" s="128"/>
      <c r="BR196" s="128"/>
      <c r="BS196" s="128"/>
      <c r="BT196" s="128"/>
      <c r="BU196" s="128"/>
      <c r="BV196" s="128"/>
      <c r="BW196" s="128"/>
      <c r="BX196" s="128"/>
      <c r="BY196" s="128"/>
      <c r="BZ196" s="125"/>
      <c r="CA196" s="125"/>
      <c r="CB196" s="125"/>
      <c r="CC196" s="128"/>
    </row>
    <row r="197" spans="7:81" ht="33.75" customHeight="1" thickBot="1" x14ac:dyDescent="0.2">
      <c r="G197" s="2"/>
      <c r="H197" s="350"/>
      <c r="I197" s="350"/>
      <c r="J197" s="350"/>
      <c r="K197" s="350"/>
      <c r="L197" s="350"/>
      <c r="M197" s="350"/>
      <c r="N197" s="350"/>
      <c r="O197" s="350"/>
      <c r="P197" s="350"/>
      <c r="Q197" s="350"/>
      <c r="R197" s="350"/>
      <c r="S197" s="350"/>
      <c r="T197" s="350"/>
      <c r="U197" s="350"/>
      <c r="V197" s="119"/>
      <c r="W197" s="119"/>
      <c r="Y197" s="862"/>
      <c r="Z197" s="350"/>
      <c r="AA197" s="350"/>
      <c r="AB197" s="350"/>
      <c r="AC197" s="350"/>
      <c r="AD197" s="350"/>
      <c r="AE197" s="350"/>
      <c r="AF197" s="350"/>
      <c r="AG197" s="350"/>
      <c r="AH197" s="350"/>
      <c r="AI197" s="350"/>
      <c r="AJ197" s="350"/>
      <c r="AK197" s="350"/>
      <c r="AL197" s="350"/>
      <c r="AM197" s="350"/>
      <c r="AN197" s="350"/>
      <c r="AO197" s="350"/>
      <c r="AP197" s="350"/>
      <c r="AQ197" s="125"/>
      <c r="AR197" s="125"/>
      <c r="AT197" s="350"/>
      <c r="AU197" s="128"/>
      <c r="AV197" s="128"/>
      <c r="AW197" s="128"/>
      <c r="AX197" s="128"/>
      <c r="AY197" s="128"/>
      <c r="AZ197" s="128"/>
      <c r="BA197" s="128"/>
      <c r="BB197" s="128"/>
      <c r="BC197" s="128"/>
      <c r="BD197" s="128"/>
      <c r="BE197" s="128"/>
      <c r="BF197" s="128"/>
      <c r="BG197" s="128"/>
      <c r="BH197" s="128"/>
      <c r="BI197" s="126"/>
      <c r="BJ197" s="126"/>
      <c r="BK197" s="861" t="str">
        <f>計算_集計!EF15</f>
        <v>＊</v>
      </c>
      <c r="BL197" s="118"/>
      <c r="BM197" s="350"/>
      <c r="BN197" s="128"/>
      <c r="BO197" s="128"/>
      <c r="BP197" s="128"/>
      <c r="BQ197" s="128"/>
      <c r="BR197" s="128"/>
      <c r="BS197" s="128"/>
      <c r="BT197" s="128"/>
      <c r="BU197" s="128"/>
      <c r="BV197" s="128"/>
      <c r="BW197" s="128"/>
      <c r="BX197" s="128"/>
      <c r="BY197" s="128"/>
      <c r="BZ197" s="125"/>
      <c r="CA197" s="125"/>
      <c r="CB197" s="125"/>
      <c r="CC197" s="128"/>
    </row>
    <row r="198" spans="7:81" ht="33.75" customHeight="1" thickBot="1" x14ac:dyDescent="0.2">
      <c r="G198" s="2"/>
      <c r="H198" s="350"/>
      <c r="I198" s="350"/>
      <c r="J198" s="350"/>
      <c r="K198" s="350"/>
      <c r="L198" s="350"/>
      <c r="M198" s="350"/>
      <c r="N198" s="350"/>
      <c r="O198" s="350"/>
      <c r="P198" s="350"/>
      <c r="Q198" s="350"/>
      <c r="R198" s="350"/>
      <c r="S198" s="350"/>
      <c r="T198" s="350"/>
      <c r="U198" s="350"/>
      <c r="V198" s="119"/>
      <c r="W198" s="119"/>
      <c r="Y198" s="375"/>
      <c r="Z198" s="350"/>
      <c r="AA198" s="350"/>
      <c r="AB198" s="350"/>
      <c r="AC198" s="350"/>
      <c r="AD198" s="350"/>
      <c r="AE198" s="350"/>
      <c r="AF198" s="350"/>
      <c r="AG198" s="350"/>
      <c r="AH198" s="350"/>
      <c r="AI198" s="350"/>
      <c r="AJ198" s="350"/>
      <c r="AK198" s="350"/>
      <c r="AL198" s="350"/>
      <c r="AM198" s="350"/>
      <c r="AN198" s="350"/>
      <c r="AO198" s="350"/>
      <c r="AP198" s="350"/>
      <c r="AQ198" s="125"/>
      <c r="AR198" s="125"/>
      <c r="AT198" s="350"/>
      <c r="AU198" s="128"/>
      <c r="AV198" s="128"/>
      <c r="AW198" s="128"/>
      <c r="AX198" s="128"/>
      <c r="AY198" s="128"/>
      <c r="AZ198" s="128"/>
      <c r="BA198" s="128"/>
      <c r="BB198" s="128"/>
      <c r="BC198" s="128"/>
      <c r="BD198" s="128"/>
      <c r="BE198" s="128"/>
      <c r="BF198" s="128"/>
      <c r="BG198" s="128"/>
      <c r="BH198" s="128"/>
      <c r="BI198" s="126"/>
      <c r="BJ198" s="126"/>
      <c r="BK198" s="862"/>
      <c r="BL198" s="118"/>
      <c r="BM198" s="350"/>
      <c r="BN198" s="128"/>
      <c r="BO198" s="128"/>
      <c r="BP198" s="128"/>
      <c r="BQ198" s="128"/>
      <c r="BR198" s="128"/>
      <c r="BS198" s="128"/>
      <c r="BT198" s="128"/>
      <c r="BU198" s="128"/>
      <c r="BV198" s="128"/>
      <c r="BW198" s="128"/>
      <c r="BX198" s="128"/>
      <c r="BY198" s="128"/>
      <c r="BZ198" s="125"/>
      <c r="CA198" s="125"/>
      <c r="CB198" s="125"/>
      <c r="CC198" s="128"/>
    </row>
    <row r="199" spans="7:81" ht="33.75" customHeight="1" x14ac:dyDescent="0.15">
      <c r="G199" s="2"/>
      <c r="H199" s="350"/>
      <c r="I199" s="350"/>
      <c r="J199" s="350"/>
      <c r="K199" s="350"/>
      <c r="L199" s="350"/>
      <c r="M199" s="350"/>
      <c r="N199" s="350"/>
      <c r="O199" s="350"/>
      <c r="P199" s="350"/>
      <c r="Q199" s="350"/>
      <c r="R199" s="350"/>
      <c r="S199" s="350"/>
      <c r="T199" s="350"/>
      <c r="U199" s="350"/>
      <c r="V199" s="119"/>
      <c r="W199" s="119"/>
      <c r="Y199" s="375"/>
      <c r="Z199" s="350"/>
      <c r="AA199" s="350"/>
      <c r="AB199" s="350"/>
      <c r="AC199" s="350"/>
      <c r="AD199" s="350"/>
      <c r="AE199" s="350"/>
      <c r="AF199" s="350"/>
      <c r="AG199" s="350"/>
      <c r="AH199" s="350"/>
      <c r="AI199" s="350"/>
      <c r="AJ199" s="350"/>
      <c r="AK199" s="350"/>
      <c r="AL199" s="350"/>
      <c r="AM199" s="350"/>
      <c r="AN199" s="350"/>
      <c r="AO199" s="350"/>
      <c r="AP199" s="350"/>
      <c r="AQ199" s="125"/>
      <c r="AR199" s="125"/>
      <c r="AT199" s="350"/>
      <c r="AU199" s="128"/>
      <c r="AV199" s="128"/>
      <c r="AW199" s="128"/>
      <c r="AX199" s="128"/>
      <c r="AY199" s="128"/>
      <c r="AZ199" s="128"/>
      <c r="BA199" s="128"/>
      <c r="BB199" s="128"/>
      <c r="BC199" s="128"/>
      <c r="BD199" s="128"/>
      <c r="BE199" s="128"/>
      <c r="BF199" s="128"/>
      <c r="BG199" s="128"/>
      <c r="BH199" s="128"/>
      <c r="BI199" s="126"/>
      <c r="BJ199" s="126"/>
      <c r="BK199" s="375"/>
      <c r="BL199" s="118"/>
      <c r="BM199" s="350"/>
      <c r="BN199" s="128"/>
      <c r="BO199" s="128"/>
      <c r="BP199" s="128"/>
      <c r="BQ199" s="128"/>
      <c r="BR199" s="128"/>
      <c r="BS199" s="128"/>
      <c r="BT199" s="128"/>
      <c r="BU199" s="128"/>
      <c r="BV199" s="128"/>
      <c r="BW199" s="128"/>
      <c r="BX199" s="128"/>
      <c r="BY199" s="128"/>
      <c r="BZ199" s="125"/>
      <c r="CA199" s="125"/>
      <c r="CB199" s="125"/>
      <c r="CC199" s="128"/>
    </row>
    <row r="200" spans="7:81" ht="33.75" customHeight="1" thickBot="1" x14ac:dyDescent="0.2">
      <c r="G200" s="2"/>
      <c r="H200" s="350"/>
      <c r="I200" s="350"/>
      <c r="J200" s="350"/>
      <c r="K200" s="350"/>
      <c r="L200" s="350"/>
      <c r="M200" s="350"/>
      <c r="N200" s="350"/>
      <c r="O200" s="350"/>
      <c r="P200" s="350"/>
      <c r="Q200" s="350"/>
      <c r="R200" s="350"/>
      <c r="S200" s="350"/>
      <c r="T200" s="350"/>
      <c r="U200" s="350"/>
      <c r="V200" s="350"/>
      <c r="W200" s="350"/>
      <c r="Y200" s="375"/>
      <c r="Z200" s="350"/>
      <c r="AA200" s="350"/>
      <c r="AB200" s="350"/>
      <c r="AC200" s="350"/>
      <c r="AD200" s="350"/>
      <c r="AE200" s="350"/>
      <c r="AF200" s="350"/>
      <c r="AG200" s="350"/>
      <c r="AH200" s="350"/>
      <c r="AI200" s="350"/>
      <c r="AJ200" s="350"/>
      <c r="AK200" s="350"/>
      <c r="AL200" s="350"/>
      <c r="AM200" s="350"/>
      <c r="AN200" s="350"/>
      <c r="AO200" s="350"/>
      <c r="AP200" s="350"/>
      <c r="AQ200" s="125"/>
      <c r="AR200" s="125"/>
      <c r="AT200" s="350"/>
      <c r="AU200" s="128"/>
      <c r="AV200" s="128"/>
      <c r="AW200" s="128"/>
      <c r="AX200" s="128"/>
      <c r="AY200" s="128"/>
      <c r="AZ200" s="128"/>
      <c r="BA200" s="128"/>
      <c r="BB200" s="128"/>
      <c r="BC200" s="128"/>
      <c r="BD200" s="128"/>
      <c r="BE200" s="128"/>
      <c r="BF200" s="128"/>
      <c r="BG200" s="128"/>
      <c r="BH200" s="128"/>
      <c r="BI200" s="126"/>
      <c r="BJ200" s="126"/>
      <c r="BK200" s="375"/>
      <c r="BL200" s="118"/>
      <c r="BM200" s="350"/>
      <c r="BN200" s="128"/>
      <c r="BO200" s="128"/>
      <c r="BP200" s="128"/>
      <c r="BQ200" s="128"/>
      <c r="BR200" s="128"/>
      <c r="BS200" s="128"/>
      <c r="BT200" s="128"/>
      <c r="BU200" s="128"/>
      <c r="BV200" s="128"/>
      <c r="BW200" s="128"/>
      <c r="BX200" s="128"/>
      <c r="BY200" s="128"/>
      <c r="BZ200" s="125"/>
      <c r="CA200" s="125"/>
      <c r="CB200" s="125"/>
      <c r="CC200" s="128"/>
    </row>
    <row r="201" spans="7:81" ht="33.75" customHeight="1" thickBot="1" x14ac:dyDescent="0.2">
      <c r="G201" s="2"/>
      <c r="H201" s="350"/>
      <c r="I201" s="350"/>
      <c r="J201" s="350"/>
      <c r="K201" s="350"/>
      <c r="L201" s="350"/>
      <c r="M201" s="350"/>
      <c r="N201" s="350"/>
      <c r="O201" s="350"/>
      <c r="P201" s="350"/>
      <c r="Q201" s="350"/>
      <c r="R201" s="350"/>
      <c r="S201" s="2"/>
      <c r="T201" s="2"/>
      <c r="U201" s="2"/>
      <c r="V201" s="2"/>
      <c r="W201" s="2"/>
      <c r="Y201" s="861" t="str">
        <f>計算_集計!DH15</f>
        <v/>
      </c>
      <c r="Z201" s="350"/>
      <c r="AA201" s="350"/>
      <c r="AB201" s="350"/>
      <c r="AC201" s="2"/>
      <c r="AD201" s="2"/>
      <c r="AE201" s="2"/>
      <c r="AF201" s="2"/>
      <c r="AG201" s="2"/>
      <c r="AH201" s="2"/>
      <c r="AI201" s="2"/>
      <c r="AJ201" s="2"/>
      <c r="AK201" s="350"/>
      <c r="AL201" s="350"/>
      <c r="AM201" s="350"/>
      <c r="AN201" s="350"/>
      <c r="AO201" s="350"/>
      <c r="AP201" s="350"/>
      <c r="AQ201" s="125"/>
      <c r="AR201" s="125"/>
      <c r="AT201" s="350"/>
      <c r="AU201" s="128"/>
      <c r="AV201" s="128"/>
      <c r="AW201" s="128"/>
      <c r="AX201" s="128"/>
      <c r="AY201" s="128"/>
      <c r="AZ201" s="128"/>
      <c r="BA201" s="128"/>
      <c r="BB201" s="128"/>
      <c r="BC201" s="128"/>
      <c r="BD201" s="128"/>
      <c r="BE201" s="128"/>
      <c r="BF201" s="2"/>
      <c r="BG201" s="2"/>
      <c r="BH201" s="2"/>
      <c r="BI201" s="126"/>
      <c r="BJ201" s="126"/>
      <c r="BK201" s="375"/>
      <c r="BL201" s="118"/>
      <c r="BM201" s="350"/>
      <c r="BN201" s="2"/>
      <c r="BO201" s="2"/>
      <c r="BP201" s="2"/>
      <c r="BQ201" s="2"/>
      <c r="BR201" s="2"/>
      <c r="BS201" s="2"/>
      <c r="BT201" s="2"/>
      <c r="BU201" s="2"/>
      <c r="BV201" s="2"/>
      <c r="BW201" s="2"/>
      <c r="BX201" s="128"/>
      <c r="BY201" s="128"/>
      <c r="BZ201" s="125"/>
      <c r="CA201" s="125"/>
      <c r="CB201" s="125"/>
      <c r="CC201" s="128"/>
    </row>
    <row r="202" spans="7:81" ht="33.75" customHeight="1" thickBot="1" x14ac:dyDescent="0.2">
      <c r="G202" s="2"/>
      <c r="H202" s="350"/>
      <c r="I202" s="350"/>
      <c r="J202" s="350"/>
      <c r="K202" s="350"/>
      <c r="L202" s="350"/>
      <c r="M202" s="350"/>
      <c r="N202" s="350"/>
      <c r="O202" s="350"/>
      <c r="P202" s="350"/>
      <c r="Q202" s="350"/>
      <c r="R202" s="350"/>
      <c r="S202" s="2"/>
      <c r="T202" s="2"/>
      <c r="U202" s="2"/>
      <c r="V202" s="2"/>
      <c r="W202" s="2"/>
      <c r="Y202" s="862"/>
      <c r="Z202" s="350"/>
      <c r="AA202" s="350"/>
      <c r="AB202" s="350"/>
      <c r="AC202" s="2"/>
      <c r="AD202" s="2"/>
      <c r="AE202" s="2"/>
      <c r="AF202" s="2"/>
      <c r="AG202" s="2"/>
      <c r="AH202" s="2"/>
      <c r="AI202" s="2"/>
      <c r="AJ202" s="2"/>
      <c r="AK202" s="350"/>
      <c r="AL202" s="350"/>
      <c r="AM202" s="350"/>
      <c r="AN202" s="350"/>
      <c r="AO202" s="350"/>
      <c r="AP202" s="350"/>
      <c r="AQ202" s="125"/>
      <c r="AR202" s="125"/>
      <c r="AT202" s="350"/>
      <c r="AU202" s="128"/>
      <c r="AV202" s="128"/>
      <c r="AW202" s="128"/>
      <c r="AX202" s="128"/>
      <c r="AY202" s="128"/>
      <c r="AZ202" s="128"/>
      <c r="BA202" s="128"/>
      <c r="BB202" s="128"/>
      <c r="BC202" s="128"/>
      <c r="BD202" s="128"/>
      <c r="BE202" s="128"/>
      <c r="BF202" s="2"/>
      <c r="BG202" s="2"/>
      <c r="BH202" s="2"/>
      <c r="BI202" s="126"/>
      <c r="BJ202" s="126"/>
      <c r="BK202" s="861" t="str">
        <f>計算_集計!EH15</f>
        <v/>
      </c>
      <c r="BL202" s="118"/>
      <c r="BM202" s="350"/>
      <c r="BN202" s="2"/>
      <c r="BO202" s="2"/>
      <c r="BP202" s="2"/>
      <c r="BQ202" s="2"/>
      <c r="BR202" s="2"/>
      <c r="BS202" s="2"/>
      <c r="BT202" s="2"/>
      <c r="BU202" s="2"/>
      <c r="BV202" s="2"/>
      <c r="BW202" s="2"/>
      <c r="BX202" s="128"/>
      <c r="BY202" s="128"/>
      <c r="BZ202" s="125"/>
      <c r="CA202" s="125"/>
      <c r="CB202" s="125"/>
      <c r="CC202" s="128"/>
    </row>
    <row r="203" spans="7:81" ht="33.75" customHeight="1" thickBot="1" x14ac:dyDescent="0.2">
      <c r="G203" s="2"/>
      <c r="H203" s="350"/>
      <c r="I203" s="350"/>
      <c r="J203" s="350"/>
      <c r="K203" s="350"/>
      <c r="L203" s="350"/>
      <c r="M203" s="350"/>
      <c r="N203" s="350"/>
      <c r="O203" s="350"/>
      <c r="P203" s="350"/>
      <c r="Q203" s="350"/>
      <c r="R203" s="350"/>
      <c r="S203" s="2"/>
      <c r="T203" s="2"/>
      <c r="U203" s="2"/>
      <c r="V203" s="2"/>
      <c r="W203" s="2"/>
      <c r="Y203" s="375"/>
      <c r="Z203" s="2"/>
      <c r="AA203" s="2"/>
      <c r="AB203" s="2"/>
      <c r="AC203" s="2"/>
      <c r="AD203" s="2"/>
      <c r="AE203" s="2"/>
      <c r="AF203" s="2"/>
      <c r="AG203" s="2"/>
      <c r="AH203" s="2"/>
      <c r="AI203" s="2"/>
      <c r="AJ203" s="2"/>
      <c r="AK203" s="350"/>
      <c r="AL203" s="350"/>
      <c r="AM203" s="350"/>
      <c r="AN203" s="350"/>
      <c r="AO203" s="350"/>
      <c r="AP203" s="350"/>
      <c r="AQ203" s="125"/>
      <c r="AR203" s="125"/>
      <c r="AT203" s="350"/>
      <c r="AU203" s="128"/>
      <c r="AV203" s="128"/>
      <c r="AW203" s="128"/>
      <c r="AX203" s="128"/>
      <c r="AY203" s="128"/>
      <c r="AZ203" s="128"/>
      <c r="BA203" s="128"/>
      <c r="BB203" s="128"/>
      <c r="BC203" s="128"/>
      <c r="BD203" s="128"/>
      <c r="BE203" s="128"/>
      <c r="BF203" s="2"/>
      <c r="BG203" s="2"/>
      <c r="BH203" s="2"/>
      <c r="BI203" s="126"/>
      <c r="BJ203" s="126"/>
      <c r="BK203" s="862"/>
      <c r="BL203" s="119"/>
      <c r="BM203" s="350"/>
      <c r="BN203" s="2"/>
      <c r="BO203" s="2"/>
      <c r="BP203" s="2"/>
      <c r="BQ203" s="2"/>
      <c r="BR203" s="2"/>
      <c r="BS203" s="2"/>
      <c r="BT203" s="2"/>
      <c r="BU203" s="2"/>
      <c r="BV203" s="2"/>
      <c r="BW203" s="2"/>
      <c r="BX203" s="128"/>
      <c r="BY203" s="128"/>
      <c r="BZ203" s="125"/>
      <c r="CA203" s="125"/>
      <c r="CB203" s="125"/>
      <c r="CC203" s="128"/>
    </row>
    <row r="204" spans="7:81" ht="33.75" customHeight="1" x14ac:dyDescent="0.15">
      <c r="G204" s="2"/>
      <c r="H204" s="350"/>
      <c r="I204" s="350"/>
      <c r="J204" s="350"/>
      <c r="K204" s="350"/>
      <c r="L204" s="350"/>
      <c r="M204" s="350"/>
      <c r="N204" s="350"/>
      <c r="O204" s="350"/>
      <c r="P204" s="350"/>
      <c r="Q204" s="350"/>
      <c r="R204" s="350"/>
      <c r="S204" s="2"/>
      <c r="T204" s="2"/>
      <c r="U204" s="2"/>
      <c r="V204" s="2"/>
      <c r="W204" s="2"/>
      <c r="Y204" s="375"/>
      <c r="Z204" s="2"/>
      <c r="AA204" s="2"/>
      <c r="AB204" s="2"/>
      <c r="AC204" s="2"/>
      <c r="AD204" s="2"/>
      <c r="AE204" s="2"/>
      <c r="AF204" s="2"/>
      <c r="AG204" s="2"/>
      <c r="AH204" s="2"/>
      <c r="AI204" s="2"/>
      <c r="AJ204" s="2"/>
      <c r="AK204" s="350"/>
      <c r="AL204" s="350"/>
      <c r="AM204" s="350"/>
      <c r="AN204" s="350"/>
      <c r="AO204" s="350"/>
      <c r="AP204" s="350"/>
      <c r="AQ204" s="125"/>
      <c r="AR204" s="125"/>
      <c r="AT204" s="350"/>
      <c r="AU204" s="128"/>
      <c r="AV204" s="128"/>
      <c r="AW204" s="128"/>
      <c r="AX204" s="128"/>
      <c r="AY204" s="128"/>
      <c r="AZ204" s="128"/>
      <c r="BA204" s="128"/>
      <c r="BB204" s="128"/>
      <c r="BC204" s="128"/>
      <c r="BD204" s="128"/>
      <c r="BE204" s="128"/>
      <c r="BF204" s="2"/>
      <c r="BG204" s="2"/>
      <c r="BH204" s="2"/>
      <c r="BI204" s="126"/>
      <c r="BJ204" s="126"/>
      <c r="BK204" s="375"/>
      <c r="BL204" s="119"/>
      <c r="BM204" s="350"/>
      <c r="BN204" s="2"/>
      <c r="BO204" s="2"/>
      <c r="BP204" s="2"/>
      <c r="BQ204" s="2"/>
      <c r="BR204" s="2"/>
      <c r="BS204" s="2"/>
      <c r="BT204" s="2"/>
      <c r="BU204" s="2"/>
      <c r="BV204" s="2"/>
      <c r="BW204" s="2"/>
      <c r="BX204" s="128"/>
      <c r="BY204" s="128"/>
      <c r="BZ204" s="125"/>
      <c r="CA204" s="125"/>
      <c r="CB204" s="125"/>
      <c r="CC204" s="128"/>
    </row>
    <row r="205" spans="7:81" ht="33.75" customHeight="1" thickBot="1" x14ac:dyDescent="0.2">
      <c r="G205" s="2"/>
      <c r="H205" s="350"/>
      <c r="I205" s="350"/>
      <c r="J205" s="350"/>
      <c r="K205" s="350"/>
      <c r="L205" s="350"/>
      <c r="M205" s="350"/>
      <c r="N205" s="350"/>
      <c r="O205" s="350"/>
      <c r="P205" s="350"/>
      <c r="Q205" s="350"/>
      <c r="R205" s="350"/>
      <c r="S205" s="2"/>
      <c r="T205" s="2"/>
      <c r="U205" s="2"/>
      <c r="V205" s="2"/>
      <c r="W205" s="2"/>
      <c r="Y205" s="375"/>
      <c r="Z205" s="2"/>
      <c r="AA205" s="2"/>
      <c r="AB205" s="2"/>
      <c r="AC205" s="2"/>
      <c r="AD205" s="2"/>
      <c r="AE205" s="2"/>
      <c r="AF205" s="2"/>
      <c r="AG205" s="2"/>
      <c r="AH205" s="2"/>
      <c r="AI205" s="2"/>
      <c r="AJ205" s="2"/>
      <c r="AK205" s="350"/>
      <c r="AL205" s="350"/>
      <c r="AM205" s="350"/>
      <c r="AN205" s="350"/>
      <c r="AO205" s="350"/>
      <c r="AP205" s="350"/>
      <c r="AQ205" s="125"/>
      <c r="AR205" s="125"/>
      <c r="AT205" s="350"/>
      <c r="AU205" s="128"/>
      <c r="AV205" s="128"/>
      <c r="AW205" s="128"/>
      <c r="AX205" s="128"/>
      <c r="AY205" s="128"/>
      <c r="AZ205" s="128"/>
      <c r="BA205" s="128"/>
      <c r="BB205" s="128"/>
      <c r="BC205" s="128"/>
      <c r="BD205" s="128"/>
      <c r="BE205" s="128"/>
      <c r="BF205" s="2"/>
      <c r="BG205" s="2"/>
      <c r="BH205" s="2"/>
      <c r="BI205" s="126"/>
      <c r="BJ205" s="126"/>
      <c r="BK205" s="375"/>
      <c r="BL205" s="119"/>
      <c r="BM205" s="350"/>
      <c r="BN205" s="2"/>
      <c r="BO205" s="2"/>
      <c r="BP205" s="2"/>
      <c r="BQ205" s="2"/>
      <c r="BR205" s="2"/>
      <c r="BS205" s="2"/>
      <c r="BT205" s="2"/>
      <c r="BU205" s="2"/>
      <c r="BV205" s="2"/>
      <c r="BW205" s="2"/>
      <c r="BX205" s="128"/>
      <c r="BY205" s="128"/>
      <c r="BZ205" s="125"/>
      <c r="CA205" s="125"/>
      <c r="CB205" s="125"/>
      <c r="CC205" s="128"/>
    </row>
    <row r="206" spans="7:81" ht="33.75" customHeight="1" thickBot="1" x14ac:dyDescent="0.2">
      <c r="G206" s="2"/>
      <c r="H206" s="350"/>
      <c r="I206" s="350"/>
      <c r="J206" s="350"/>
      <c r="K206" s="350"/>
      <c r="L206" s="350"/>
      <c r="M206" s="350"/>
      <c r="N206" s="350"/>
      <c r="O206" s="350"/>
      <c r="P206" s="350"/>
      <c r="Q206" s="350"/>
      <c r="R206" s="350"/>
      <c r="S206" s="2"/>
      <c r="T206" s="2"/>
      <c r="U206" s="2"/>
      <c r="V206" s="2"/>
      <c r="W206" s="2"/>
      <c r="Y206" s="861" t="str">
        <f>計算_集計!DJ15</f>
        <v/>
      </c>
      <c r="Z206" s="2"/>
      <c r="AA206" s="2"/>
      <c r="AB206" s="2"/>
      <c r="AC206" s="2"/>
      <c r="AD206" s="2"/>
      <c r="AE206" s="2"/>
      <c r="AF206" s="2"/>
      <c r="AG206" s="2"/>
      <c r="AH206" s="2"/>
      <c r="AI206" s="2"/>
      <c r="AJ206" s="2"/>
      <c r="AK206" s="350"/>
      <c r="AL206" s="350"/>
      <c r="AM206" s="350"/>
      <c r="AN206" s="350"/>
      <c r="AO206" s="350"/>
      <c r="AP206" s="350"/>
      <c r="AQ206" s="125"/>
      <c r="AR206" s="125"/>
      <c r="AT206" s="350"/>
      <c r="AU206" s="128"/>
      <c r="AV206" s="128"/>
      <c r="AW206" s="128"/>
      <c r="AX206" s="128"/>
      <c r="AY206" s="128"/>
      <c r="AZ206" s="128"/>
      <c r="BA206" s="128"/>
      <c r="BB206" s="128"/>
      <c r="BC206" s="128"/>
      <c r="BD206" s="128"/>
      <c r="BE206" s="128"/>
      <c r="BF206" s="2"/>
      <c r="BG206" s="2"/>
      <c r="BH206" s="2"/>
      <c r="BI206" s="126"/>
      <c r="BJ206" s="126"/>
      <c r="BK206" s="375"/>
      <c r="BL206" s="350"/>
      <c r="BM206" s="350"/>
      <c r="BN206" s="2"/>
      <c r="BO206" s="2"/>
      <c r="BP206" s="2"/>
      <c r="BQ206" s="2"/>
      <c r="BR206" s="2"/>
      <c r="BS206" s="2"/>
      <c r="BT206" s="2"/>
      <c r="BU206" s="2"/>
      <c r="BV206" s="2"/>
      <c r="BW206" s="2"/>
      <c r="BX206" s="128"/>
      <c r="BY206" s="128"/>
      <c r="BZ206" s="125"/>
      <c r="CA206" s="125"/>
      <c r="CB206" s="125"/>
      <c r="CC206" s="128"/>
    </row>
    <row r="207" spans="7:81" ht="33.75" customHeight="1" thickBot="1" x14ac:dyDescent="0.2">
      <c r="G207" s="2"/>
      <c r="H207" s="350"/>
      <c r="I207" s="350"/>
      <c r="J207" s="350"/>
      <c r="K207" s="350"/>
      <c r="L207" s="350"/>
      <c r="M207" s="350"/>
      <c r="N207" s="350"/>
      <c r="O207" s="350"/>
      <c r="P207" s="350"/>
      <c r="Q207" s="350"/>
      <c r="R207" s="350"/>
      <c r="S207" s="2"/>
      <c r="T207" s="2"/>
      <c r="U207" s="2"/>
      <c r="V207" s="2"/>
      <c r="W207" s="2"/>
      <c r="Y207" s="862"/>
      <c r="Z207" s="2"/>
      <c r="AA207" s="2"/>
      <c r="AB207" s="2"/>
      <c r="AC207" s="2"/>
      <c r="AD207" s="2"/>
      <c r="AE207" s="2"/>
      <c r="AF207" s="2"/>
      <c r="AG207" s="2"/>
      <c r="AH207" s="2"/>
      <c r="AI207" s="2"/>
      <c r="AJ207" s="2"/>
      <c r="AK207" s="350"/>
      <c r="AL207" s="350"/>
      <c r="AM207" s="350"/>
      <c r="AN207" s="350"/>
      <c r="AO207" s="350"/>
      <c r="AP207" s="350"/>
      <c r="AQ207" s="125"/>
      <c r="AR207" s="125"/>
      <c r="AT207" s="350"/>
      <c r="AU207" s="128"/>
      <c r="AV207" s="128"/>
      <c r="AW207" s="128"/>
      <c r="AX207" s="128"/>
      <c r="AY207" s="128"/>
      <c r="AZ207" s="128"/>
      <c r="BA207" s="128"/>
      <c r="BB207" s="128"/>
      <c r="BC207" s="128"/>
      <c r="BD207" s="128"/>
      <c r="BE207" s="128"/>
      <c r="BF207" s="2"/>
      <c r="BG207" s="2"/>
      <c r="BH207" s="2"/>
      <c r="BI207" s="126"/>
      <c r="BJ207" s="126"/>
      <c r="BK207" s="861" t="str">
        <f>計算_集計!EJ15</f>
        <v>＊</v>
      </c>
      <c r="BL207" s="2"/>
      <c r="BM207" s="2"/>
      <c r="BN207" s="2"/>
      <c r="BO207" s="2"/>
      <c r="BP207" s="2"/>
      <c r="BQ207" s="2"/>
      <c r="BR207" s="2"/>
      <c r="BS207" s="2"/>
      <c r="BT207" s="2"/>
      <c r="BU207" s="2"/>
      <c r="BV207" s="2"/>
      <c r="BW207" s="2"/>
      <c r="BX207" s="128"/>
      <c r="BY207" s="128"/>
      <c r="BZ207" s="125"/>
      <c r="CA207" s="125"/>
      <c r="CB207" s="125"/>
      <c r="CC207" s="128"/>
    </row>
    <row r="208" spans="7:81" ht="33.75" customHeight="1" thickBot="1" x14ac:dyDescent="0.2">
      <c r="G208" s="2"/>
      <c r="H208" s="350"/>
      <c r="I208" s="350"/>
      <c r="J208" s="350"/>
      <c r="K208" s="350"/>
      <c r="L208" s="350"/>
      <c r="M208" s="350"/>
      <c r="N208" s="350"/>
      <c r="O208" s="350"/>
      <c r="P208" s="350"/>
      <c r="Q208" s="350"/>
      <c r="R208" s="350"/>
      <c r="S208" s="2"/>
      <c r="T208" s="2"/>
      <c r="U208" s="2"/>
      <c r="V208" s="2"/>
      <c r="W208" s="2"/>
      <c r="Y208" s="375"/>
      <c r="Z208" s="2"/>
      <c r="AA208" s="2"/>
      <c r="AB208" s="2"/>
      <c r="AC208" s="2"/>
      <c r="AD208" s="2"/>
      <c r="AE208" s="2"/>
      <c r="AF208" s="2"/>
      <c r="AG208" s="2"/>
      <c r="AH208" s="2"/>
      <c r="AI208" s="2"/>
      <c r="AJ208" s="2"/>
      <c r="AK208" s="350"/>
      <c r="AL208" s="350"/>
      <c r="AM208" s="350"/>
      <c r="AN208" s="350"/>
      <c r="AO208" s="350"/>
      <c r="AP208" s="350"/>
      <c r="AQ208" s="125"/>
      <c r="AR208" s="125"/>
      <c r="AT208" s="350"/>
      <c r="AU208" s="128"/>
      <c r="AV208" s="128"/>
      <c r="AW208" s="128"/>
      <c r="AX208" s="128"/>
      <c r="AY208" s="128"/>
      <c r="AZ208" s="128"/>
      <c r="BA208" s="128"/>
      <c r="BB208" s="128"/>
      <c r="BC208" s="128"/>
      <c r="BD208" s="128"/>
      <c r="BE208" s="128"/>
      <c r="BF208" s="2"/>
      <c r="BG208" s="2"/>
      <c r="BH208" s="2"/>
      <c r="BI208" s="126"/>
      <c r="BJ208" s="126"/>
      <c r="BK208" s="862"/>
      <c r="BL208" s="2"/>
      <c r="BM208" s="2"/>
      <c r="BN208" s="2"/>
      <c r="BO208" s="2"/>
      <c r="BP208" s="2"/>
      <c r="BQ208" s="2"/>
      <c r="BR208" s="2"/>
      <c r="BS208" s="2"/>
      <c r="BT208" s="2"/>
      <c r="BU208" s="2"/>
      <c r="BV208" s="2"/>
      <c r="BW208" s="2"/>
      <c r="BX208" s="128"/>
      <c r="BY208" s="128"/>
      <c r="BZ208" s="125"/>
      <c r="CA208" s="125"/>
      <c r="CB208" s="125"/>
      <c r="CC208" s="128"/>
    </row>
    <row r="209" spans="7:81" ht="33.75" customHeight="1" x14ac:dyDescent="0.15">
      <c r="G209" s="2"/>
      <c r="H209" s="350"/>
      <c r="I209" s="350"/>
      <c r="J209" s="350"/>
      <c r="K209" s="350"/>
      <c r="L209" s="350"/>
      <c r="M209" s="350"/>
      <c r="N209" s="350"/>
      <c r="O209" s="350"/>
      <c r="P209" s="350"/>
      <c r="Q209" s="350"/>
      <c r="R209" s="350"/>
      <c r="S209" s="2"/>
      <c r="T209" s="2"/>
      <c r="U209" s="2"/>
      <c r="V209" s="2"/>
      <c r="W209" s="2"/>
      <c r="Y209" s="375"/>
      <c r="Z209" s="2"/>
      <c r="AA209" s="2"/>
      <c r="AB209" s="2"/>
      <c r="AC209" s="2"/>
      <c r="AD209" s="2"/>
      <c r="AE209" s="2"/>
      <c r="AF209" s="2"/>
      <c r="AG209" s="2"/>
      <c r="AH209" s="2"/>
      <c r="AI209" s="2"/>
      <c r="AJ209" s="2"/>
      <c r="AK209" s="350"/>
      <c r="AL209" s="350"/>
      <c r="AM209" s="350"/>
      <c r="AN209" s="350"/>
      <c r="AO209" s="350"/>
      <c r="AP209" s="350"/>
      <c r="AQ209" s="125"/>
      <c r="AR209" s="125"/>
      <c r="AT209" s="350"/>
      <c r="AU209" s="128"/>
      <c r="AV209" s="128"/>
      <c r="AW209" s="128"/>
      <c r="AX209" s="128"/>
      <c r="AY209" s="128"/>
      <c r="AZ209" s="128"/>
      <c r="BA209" s="128"/>
      <c r="BB209" s="128"/>
      <c r="BC209" s="128"/>
      <c r="BD209" s="128"/>
      <c r="BE209" s="128"/>
      <c r="BF209" s="2"/>
      <c r="BG209" s="2"/>
      <c r="BH209" s="2"/>
      <c r="BI209" s="126"/>
      <c r="BJ209" s="126"/>
      <c r="BK209" s="375"/>
      <c r="BL209" s="2"/>
      <c r="BM209" s="2"/>
      <c r="BN209" s="2"/>
      <c r="BO209" s="2"/>
      <c r="BP209" s="2"/>
      <c r="BQ209" s="2"/>
      <c r="BR209" s="2"/>
      <c r="BS209" s="2"/>
      <c r="BT209" s="2"/>
      <c r="BU209" s="2"/>
      <c r="BV209" s="2"/>
      <c r="BW209" s="2"/>
      <c r="BX209" s="128"/>
      <c r="BY209" s="128"/>
      <c r="BZ209" s="125"/>
      <c r="CA209" s="125"/>
      <c r="CB209" s="125"/>
      <c r="CC209" s="128"/>
    </row>
    <row r="210" spans="7:81" ht="33.75" customHeight="1" thickBot="1" x14ac:dyDescent="0.2">
      <c r="G210" s="2"/>
      <c r="H210" s="350"/>
      <c r="I210" s="350"/>
      <c r="J210" s="350"/>
      <c r="K210" s="350"/>
      <c r="L210" s="350"/>
      <c r="M210" s="350"/>
      <c r="N210" s="350"/>
      <c r="O210" s="350"/>
      <c r="P210" s="350"/>
      <c r="Q210" s="350"/>
      <c r="R210" s="350"/>
      <c r="S210" s="2"/>
      <c r="T210" s="2"/>
      <c r="U210" s="2"/>
      <c r="V210" s="2"/>
      <c r="W210" s="2"/>
      <c r="Y210" s="375"/>
      <c r="Z210" s="2"/>
      <c r="AA210" s="2"/>
      <c r="AB210" s="2"/>
      <c r="AC210" s="2"/>
      <c r="AD210" s="2"/>
      <c r="AE210" s="2"/>
      <c r="AF210" s="2"/>
      <c r="AG210" s="2"/>
      <c r="AH210" s="2"/>
      <c r="AI210" s="2"/>
      <c r="AJ210" s="2"/>
      <c r="AK210" s="350"/>
      <c r="AL210" s="350"/>
      <c r="AM210" s="350"/>
      <c r="AN210" s="350"/>
      <c r="AO210" s="350"/>
      <c r="AP210" s="350"/>
      <c r="AQ210" s="125"/>
      <c r="AR210" s="125"/>
      <c r="AT210" s="350"/>
      <c r="AU210" s="128"/>
      <c r="AV210" s="128"/>
      <c r="AW210" s="128"/>
      <c r="AX210" s="128"/>
      <c r="AY210" s="128"/>
      <c r="AZ210" s="128"/>
      <c r="BA210" s="128"/>
      <c r="BB210" s="128"/>
      <c r="BC210" s="128"/>
      <c r="BD210" s="128"/>
      <c r="BE210" s="128"/>
      <c r="BF210" s="2"/>
      <c r="BG210" s="2"/>
      <c r="BH210" s="2"/>
      <c r="BI210" s="126"/>
      <c r="BJ210" s="126"/>
      <c r="BK210" s="375"/>
      <c r="BL210" s="2"/>
      <c r="BM210" s="2"/>
      <c r="BN210" s="2"/>
      <c r="BO210" s="2"/>
      <c r="BP210" s="2"/>
      <c r="BQ210" s="2"/>
      <c r="BR210" s="2"/>
      <c r="BS210" s="2"/>
      <c r="BT210" s="2"/>
      <c r="BU210" s="2"/>
      <c r="BV210" s="2"/>
      <c r="BW210" s="2"/>
      <c r="BX210" s="128"/>
      <c r="BY210" s="128"/>
      <c r="BZ210" s="125"/>
      <c r="CA210" s="125"/>
      <c r="CB210" s="125"/>
      <c r="CC210" s="128"/>
    </row>
    <row r="211" spans="7:81" ht="33.75" customHeight="1" thickBot="1" x14ac:dyDescent="0.2">
      <c r="G211" s="2"/>
      <c r="H211" s="350"/>
      <c r="I211" s="350"/>
      <c r="J211" s="350"/>
      <c r="K211" s="350"/>
      <c r="L211" s="350"/>
      <c r="M211" s="350"/>
      <c r="N211" s="350"/>
      <c r="O211" s="350"/>
      <c r="P211" s="350"/>
      <c r="Q211" s="350"/>
      <c r="R211" s="350"/>
      <c r="S211" s="2"/>
      <c r="T211" s="2"/>
      <c r="U211" s="2"/>
      <c r="V211" s="2"/>
      <c r="W211" s="2"/>
      <c r="Y211" s="861" t="str">
        <f>計算_集計!DL15</f>
        <v/>
      </c>
      <c r="Z211" s="2"/>
      <c r="AA211" s="2"/>
      <c r="AB211" s="2"/>
      <c r="AC211" s="2"/>
      <c r="AD211" s="2"/>
      <c r="AE211" s="2"/>
      <c r="AF211" s="2"/>
      <c r="AG211" s="2"/>
      <c r="AH211" s="2"/>
      <c r="AI211" s="2"/>
      <c r="AJ211" s="2"/>
      <c r="AK211" s="350"/>
      <c r="AL211" s="350"/>
      <c r="AM211" s="350"/>
      <c r="AN211" s="350"/>
      <c r="AO211" s="350"/>
      <c r="AP211" s="350"/>
      <c r="AQ211" s="125"/>
      <c r="AR211" s="125"/>
      <c r="AT211" s="350"/>
      <c r="AU211" s="128"/>
      <c r="AV211" s="128"/>
      <c r="AW211" s="128"/>
      <c r="AX211" s="128"/>
      <c r="AY211" s="128"/>
      <c r="AZ211" s="128"/>
      <c r="BA211" s="128"/>
      <c r="BB211" s="128"/>
      <c r="BC211" s="128"/>
      <c r="BD211" s="128"/>
      <c r="BE211" s="128"/>
      <c r="BF211" s="2"/>
      <c r="BG211" s="2"/>
      <c r="BH211" s="2"/>
      <c r="BI211" s="126"/>
      <c r="BJ211" s="126"/>
      <c r="BK211" s="375"/>
      <c r="BL211" s="2"/>
      <c r="BM211" s="2"/>
      <c r="BN211" s="2"/>
      <c r="BO211" s="2"/>
      <c r="BP211" s="2"/>
      <c r="BQ211" s="2"/>
      <c r="BR211" s="2"/>
      <c r="BS211" s="2"/>
      <c r="BT211" s="2"/>
      <c r="BU211" s="2"/>
      <c r="BV211" s="2"/>
      <c r="BW211" s="2"/>
      <c r="BX211" s="128"/>
      <c r="BY211" s="128"/>
      <c r="BZ211" s="125"/>
      <c r="CA211" s="125"/>
      <c r="CB211" s="125"/>
      <c r="CC211" s="128"/>
    </row>
    <row r="212" spans="7:81" ht="33.75" customHeight="1" thickBot="1" x14ac:dyDescent="0.2">
      <c r="G212" s="2"/>
      <c r="H212" s="350"/>
      <c r="I212" s="350"/>
      <c r="J212" s="350"/>
      <c r="K212" s="350"/>
      <c r="L212" s="350"/>
      <c r="M212" s="350"/>
      <c r="N212" s="350"/>
      <c r="O212" s="350"/>
      <c r="P212" s="350"/>
      <c r="Q212" s="350"/>
      <c r="R212" s="350"/>
      <c r="S212" s="2"/>
      <c r="T212" s="2"/>
      <c r="U212" s="2"/>
      <c r="V212" s="2"/>
      <c r="W212" s="2"/>
      <c r="Y212" s="862"/>
      <c r="Z212" s="2"/>
      <c r="AA212" s="2"/>
      <c r="AB212" s="2"/>
      <c r="AC212" s="2"/>
      <c r="AD212" s="2"/>
      <c r="AE212" s="2"/>
      <c r="AF212" s="2"/>
      <c r="AG212" s="2"/>
      <c r="AH212" s="2"/>
      <c r="AI212" s="2"/>
      <c r="AJ212" s="2"/>
      <c r="AK212" s="350"/>
      <c r="AL212" s="350"/>
      <c r="AM212" s="350"/>
      <c r="AN212" s="350"/>
      <c r="AO212" s="350"/>
      <c r="AP212" s="350"/>
      <c r="AQ212" s="125"/>
      <c r="AR212" s="125"/>
      <c r="AT212" s="350"/>
      <c r="AU212" s="128"/>
      <c r="AV212" s="128"/>
      <c r="AW212" s="128"/>
      <c r="AX212" s="128"/>
      <c r="AY212" s="128"/>
      <c r="AZ212" s="128"/>
      <c r="BA212" s="128"/>
      <c r="BB212" s="128"/>
      <c r="BC212" s="128"/>
      <c r="BD212" s="128"/>
      <c r="BE212" s="128"/>
      <c r="BF212" s="2"/>
      <c r="BG212" s="2"/>
      <c r="BH212" s="2"/>
      <c r="BI212" s="126"/>
      <c r="BJ212" s="126"/>
      <c r="BK212" s="861" t="str">
        <f>計算_集計!EL15</f>
        <v/>
      </c>
      <c r="BL212" s="2"/>
      <c r="BM212" s="2"/>
      <c r="BN212" s="2"/>
      <c r="BO212" s="2"/>
      <c r="BP212" s="2"/>
      <c r="BQ212" s="2"/>
      <c r="BR212" s="2"/>
      <c r="BS212" s="2"/>
      <c r="BT212" s="2"/>
      <c r="BU212" s="2"/>
      <c r="BV212" s="2"/>
      <c r="BW212" s="2"/>
      <c r="BX212" s="128"/>
      <c r="BY212" s="128"/>
      <c r="BZ212" s="125"/>
      <c r="CA212" s="125"/>
      <c r="CB212" s="125"/>
      <c r="CC212" s="128"/>
    </row>
    <row r="213" spans="7:81" ht="33.75" customHeight="1" thickBot="1" x14ac:dyDescent="0.2">
      <c r="G213" s="2"/>
      <c r="H213" s="350"/>
      <c r="I213" s="350"/>
      <c r="J213" s="350"/>
      <c r="K213" s="350"/>
      <c r="L213" s="350"/>
      <c r="M213" s="350"/>
      <c r="N213" s="350"/>
      <c r="O213" s="350"/>
      <c r="P213" s="350"/>
      <c r="Q213" s="350"/>
      <c r="R213" s="350"/>
      <c r="S213" s="2"/>
      <c r="T213" s="2"/>
      <c r="U213" s="2"/>
      <c r="V213" s="2"/>
      <c r="W213" s="2"/>
      <c r="Y213" s="375"/>
      <c r="Z213" s="2"/>
      <c r="AA213" s="2"/>
      <c r="AB213" s="2"/>
      <c r="AC213" s="2"/>
      <c r="AD213" s="2"/>
      <c r="AE213" s="2"/>
      <c r="AF213" s="2"/>
      <c r="AG213" s="2"/>
      <c r="AH213" s="2"/>
      <c r="AI213" s="2"/>
      <c r="AJ213" s="2"/>
      <c r="AK213" s="350"/>
      <c r="AL213" s="350"/>
      <c r="AM213" s="350"/>
      <c r="AN213" s="350"/>
      <c r="AO213" s="350"/>
      <c r="AP213" s="350"/>
      <c r="AQ213" s="125"/>
      <c r="AR213" s="125"/>
      <c r="AT213" s="350"/>
      <c r="AU213" s="128"/>
      <c r="AV213" s="128"/>
      <c r="AW213" s="128"/>
      <c r="AX213" s="128"/>
      <c r="AY213" s="128"/>
      <c r="AZ213" s="128"/>
      <c r="BA213" s="128"/>
      <c r="BB213" s="128"/>
      <c r="BC213" s="128"/>
      <c r="BD213" s="128"/>
      <c r="BE213" s="128"/>
      <c r="BF213" s="2"/>
      <c r="BG213" s="2"/>
      <c r="BH213" s="2"/>
      <c r="BI213" s="126"/>
      <c r="BJ213" s="126"/>
      <c r="BK213" s="862"/>
      <c r="BL213" s="2"/>
      <c r="BM213" s="2"/>
      <c r="BN213" s="2"/>
      <c r="BO213" s="2"/>
      <c r="BP213" s="2"/>
      <c r="BQ213" s="2"/>
      <c r="BR213" s="2"/>
      <c r="BS213" s="2"/>
      <c r="BT213" s="2"/>
      <c r="BU213" s="2"/>
      <c r="BV213" s="2"/>
      <c r="BW213" s="2"/>
      <c r="BX213" s="128"/>
      <c r="BY213" s="128"/>
      <c r="BZ213" s="125"/>
      <c r="CA213" s="125"/>
      <c r="CB213" s="125"/>
      <c r="CC213" s="128"/>
    </row>
    <row r="214" spans="7:81" ht="33.75" customHeight="1" x14ac:dyDescent="0.15">
      <c r="G214" s="2"/>
      <c r="H214" s="350"/>
      <c r="I214" s="350"/>
      <c r="J214" s="350"/>
      <c r="K214" s="350"/>
      <c r="L214" s="350"/>
      <c r="M214" s="350"/>
      <c r="N214" s="350"/>
      <c r="O214" s="350"/>
      <c r="P214" s="350"/>
      <c r="Q214" s="350"/>
      <c r="R214" s="350"/>
      <c r="S214" s="2"/>
      <c r="T214" s="2"/>
      <c r="U214" s="2"/>
      <c r="V214" s="2"/>
      <c r="W214" s="2"/>
      <c r="Y214" s="376"/>
      <c r="Z214" s="2"/>
      <c r="AA214" s="2"/>
      <c r="AB214" s="2"/>
      <c r="AC214" s="2"/>
      <c r="AD214" s="2"/>
      <c r="AE214" s="2"/>
      <c r="AF214" s="2"/>
      <c r="AG214" s="2"/>
      <c r="AH214" s="2"/>
      <c r="AI214" s="2"/>
      <c r="AJ214" s="2"/>
      <c r="AK214" s="350"/>
      <c r="AL214" s="350"/>
      <c r="AM214" s="350"/>
      <c r="AN214" s="350"/>
      <c r="AO214" s="350"/>
      <c r="AP214" s="350"/>
      <c r="AQ214" s="125"/>
      <c r="AR214" s="125"/>
      <c r="AT214" s="350"/>
      <c r="AU214" s="128"/>
      <c r="AV214" s="128"/>
      <c r="AW214" s="128"/>
      <c r="AX214" s="128"/>
      <c r="AY214" s="128"/>
      <c r="AZ214" s="128"/>
      <c r="BA214" s="128"/>
      <c r="BB214" s="128"/>
      <c r="BC214" s="128"/>
      <c r="BD214" s="128"/>
      <c r="BE214" s="128"/>
      <c r="BF214" s="2"/>
      <c r="BG214" s="2"/>
      <c r="BH214" s="2"/>
      <c r="BI214" s="126"/>
      <c r="BJ214" s="126"/>
      <c r="BK214" s="375"/>
      <c r="BL214" s="2"/>
      <c r="BM214" s="2"/>
      <c r="BN214" s="2"/>
      <c r="BO214" s="2"/>
      <c r="BP214" s="2"/>
      <c r="BQ214" s="2"/>
      <c r="BR214" s="2"/>
      <c r="BS214" s="2"/>
      <c r="BT214" s="2"/>
      <c r="BU214" s="2"/>
      <c r="BV214" s="2"/>
      <c r="BW214" s="2"/>
      <c r="BX214" s="128"/>
      <c r="BY214" s="128"/>
      <c r="BZ214" s="125"/>
      <c r="CA214" s="125"/>
      <c r="CB214" s="125"/>
      <c r="CC214" s="128"/>
    </row>
    <row r="215" spans="7:81" ht="33.75" customHeight="1" thickBot="1" x14ac:dyDescent="0.2">
      <c r="G215" s="2"/>
      <c r="H215" s="350"/>
      <c r="I215" s="350"/>
      <c r="J215" s="350"/>
      <c r="K215" s="350"/>
      <c r="L215" s="350"/>
      <c r="M215" s="350"/>
      <c r="N215" s="350"/>
      <c r="O215" s="350"/>
      <c r="P215" s="350"/>
      <c r="Q215" s="350"/>
      <c r="R215" s="350"/>
      <c r="S215" s="2"/>
      <c r="T215" s="2"/>
      <c r="U215" s="2"/>
      <c r="V215" s="2"/>
      <c r="W215" s="2"/>
      <c r="Y215" s="376"/>
      <c r="Z215" s="2"/>
      <c r="AA215" s="2"/>
      <c r="AB215" s="2"/>
      <c r="AC215" s="2"/>
      <c r="AD215" s="2"/>
      <c r="AE215" s="2"/>
      <c r="AF215" s="2"/>
      <c r="AG215" s="2"/>
      <c r="AH215" s="2"/>
      <c r="AI215" s="2"/>
      <c r="AJ215" s="2"/>
      <c r="AK215" s="350"/>
      <c r="AL215" s="350"/>
      <c r="AM215" s="350"/>
      <c r="AN215" s="350"/>
      <c r="AO215" s="350"/>
      <c r="AP215" s="350"/>
      <c r="AQ215" s="125"/>
      <c r="AR215" s="125"/>
      <c r="AT215" s="350"/>
      <c r="AU215" s="128"/>
      <c r="AV215" s="128"/>
      <c r="AW215" s="128"/>
      <c r="AX215" s="128"/>
      <c r="AY215" s="128"/>
      <c r="AZ215" s="128"/>
      <c r="BA215" s="128"/>
      <c r="BB215" s="128"/>
      <c r="BC215" s="128"/>
      <c r="BD215" s="128"/>
      <c r="BE215" s="128"/>
      <c r="BF215" s="2"/>
      <c r="BG215" s="2"/>
      <c r="BH215" s="2"/>
      <c r="BI215" s="126"/>
      <c r="BJ215" s="126"/>
      <c r="BK215" s="376"/>
      <c r="BL215" s="2"/>
      <c r="BM215" s="2"/>
      <c r="BN215" s="2"/>
      <c r="BO215" s="2"/>
      <c r="BP215" s="2"/>
      <c r="BQ215" s="2"/>
      <c r="BR215" s="2"/>
      <c r="BS215" s="2"/>
      <c r="BT215" s="2"/>
      <c r="BU215" s="2"/>
      <c r="BV215" s="2"/>
      <c r="BW215" s="2"/>
      <c r="BX215" s="128"/>
      <c r="BY215" s="128"/>
      <c r="BZ215" s="125"/>
      <c r="CA215" s="125"/>
      <c r="CB215" s="125"/>
      <c r="CC215" s="128"/>
    </row>
    <row r="216" spans="7:81" ht="33.75" customHeight="1" thickBot="1" x14ac:dyDescent="0.2">
      <c r="G216" s="2"/>
      <c r="H216" s="350"/>
      <c r="I216" s="350"/>
      <c r="J216" s="350"/>
      <c r="K216" s="350"/>
      <c r="L216" s="350"/>
      <c r="M216" s="350"/>
      <c r="N216" s="350"/>
      <c r="O216" s="350"/>
      <c r="P216" s="350"/>
      <c r="Q216" s="350"/>
      <c r="R216" s="350"/>
      <c r="S216" s="2"/>
      <c r="T216" s="2"/>
      <c r="U216" s="2"/>
      <c r="V216" s="2"/>
      <c r="W216" s="2"/>
      <c r="Y216" s="861" t="str">
        <f>計算_集計!DN15</f>
        <v/>
      </c>
      <c r="Z216" s="2"/>
      <c r="AA216" s="2"/>
      <c r="AB216" s="2"/>
      <c r="AC216" s="2"/>
      <c r="AD216" s="2"/>
      <c r="AE216" s="2"/>
      <c r="AF216" s="2"/>
      <c r="AG216" s="2"/>
      <c r="AH216" s="2"/>
      <c r="AI216" s="2"/>
      <c r="AJ216" s="2"/>
      <c r="AK216" s="350"/>
      <c r="AL216" s="350"/>
      <c r="AM216" s="350"/>
      <c r="AN216" s="350"/>
      <c r="AO216" s="350"/>
      <c r="AP216" s="350"/>
      <c r="AQ216" s="125"/>
      <c r="AR216" s="125"/>
      <c r="AT216" s="350"/>
      <c r="AU216" s="128"/>
      <c r="AV216" s="128"/>
      <c r="AW216" s="128"/>
      <c r="AX216" s="128"/>
      <c r="AY216" s="128"/>
      <c r="AZ216" s="128"/>
      <c r="BA216" s="128"/>
      <c r="BB216" s="128"/>
      <c r="BC216" s="128"/>
      <c r="BD216" s="128"/>
      <c r="BE216" s="128"/>
      <c r="BF216" s="2"/>
      <c r="BG216" s="2"/>
      <c r="BH216" s="2"/>
      <c r="BI216" s="126"/>
      <c r="BJ216" s="126"/>
      <c r="BK216" s="376"/>
      <c r="BL216" s="2"/>
      <c r="BM216" s="2"/>
      <c r="BN216" s="2"/>
      <c r="BO216" s="2"/>
      <c r="BP216" s="2"/>
      <c r="BQ216" s="2"/>
      <c r="BR216" s="2"/>
      <c r="BS216" s="2"/>
      <c r="BT216" s="2"/>
      <c r="BU216" s="2"/>
      <c r="BV216" s="2"/>
      <c r="BW216" s="2"/>
      <c r="BX216" s="128"/>
      <c r="BY216" s="128"/>
      <c r="BZ216" s="125"/>
      <c r="CA216" s="125"/>
      <c r="CB216" s="125"/>
      <c r="CC216" s="128"/>
    </row>
    <row r="217" spans="7:81" ht="33.75" customHeight="1" thickBot="1" x14ac:dyDescent="0.2">
      <c r="G217" s="2"/>
      <c r="H217" s="350"/>
      <c r="I217" s="350"/>
      <c r="J217" s="350"/>
      <c r="K217" s="350"/>
      <c r="L217" s="350"/>
      <c r="M217" s="350"/>
      <c r="N217" s="350"/>
      <c r="O217" s="350"/>
      <c r="P217" s="350"/>
      <c r="Q217" s="350"/>
      <c r="R217" s="350"/>
      <c r="S217" s="2"/>
      <c r="T217" s="2"/>
      <c r="U217" s="2"/>
      <c r="V217" s="2"/>
      <c r="W217" s="2"/>
      <c r="Y217" s="862"/>
      <c r="Z217" s="2"/>
      <c r="AA217" s="2"/>
      <c r="AB217" s="2"/>
      <c r="AC217" s="2"/>
      <c r="AD217" s="2"/>
      <c r="AE217" s="2"/>
      <c r="AF217" s="2"/>
      <c r="AG217" s="2"/>
      <c r="AH217" s="2"/>
      <c r="AI217" s="2"/>
      <c r="AJ217" s="2"/>
      <c r="AK217" s="350"/>
      <c r="AL217" s="350"/>
      <c r="AM217" s="350"/>
      <c r="AN217" s="350"/>
      <c r="AO217" s="350"/>
      <c r="AP217" s="350"/>
      <c r="AQ217" s="125"/>
      <c r="AR217" s="125"/>
      <c r="AT217" s="350"/>
      <c r="AU217" s="128"/>
      <c r="AV217" s="128"/>
      <c r="AW217" s="128"/>
      <c r="AX217" s="128"/>
      <c r="AY217" s="128"/>
      <c r="AZ217" s="128"/>
      <c r="BA217" s="128"/>
      <c r="BB217" s="128"/>
      <c r="BC217" s="128"/>
      <c r="BD217" s="128"/>
      <c r="BE217" s="128"/>
      <c r="BF217" s="2"/>
      <c r="BG217" s="2"/>
      <c r="BH217" s="2"/>
      <c r="BI217" s="126"/>
      <c r="BJ217" s="126"/>
      <c r="BK217" s="861" t="str">
        <f>計算_集計!EN15</f>
        <v/>
      </c>
      <c r="BL217" s="2"/>
      <c r="BM217" s="2"/>
      <c r="BN217" s="2"/>
      <c r="BO217" s="2"/>
      <c r="BP217" s="2"/>
      <c r="BQ217" s="2"/>
      <c r="BR217" s="2"/>
      <c r="BS217" s="2"/>
      <c r="BT217" s="2"/>
      <c r="BU217" s="2"/>
      <c r="BV217" s="2"/>
      <c r="BW217" s="2"/>
      <c r="BX217" s="128"/>
      <c r="BY217" s="128"/>
      <c r="BZ217" s="125"/>
      <c r="CA217" s="125"/>
      <c r="CB217" s="125"/>
      <c r="CC217" s="128"/>
    </row>
    <row r="218" spans="7:81" ht="33.75" customHeight="1" thickBot="1" x14ac:dyDescent="0.2">
      <c r="G218" s="2"/>
      <c r="H218" s="350"/>
      <c r="I218" s="350"/>
      <c r="J218" s="350"/>
      <c r="K218" s="350"/>
      <c r="L218" s="350"/>
      <c r="M218" s="350"/>
      <c r="N218" s="350"/>
      <c r="O218" s="350"/>
      <c r="P218" s="350"/>
      <c r="Q218" s="350"/>
      <c r="R218" s="350"/>
      <c r="S218" s="2"/>
      <c r="T218" s="2"/>
      <c r="U218" s="2"/>
      <c r="V218" s="2"/>
      <c r="W218" s="2"/>
      <c r="Y218" s="376"/>
      <c r="Z218" s="2"/>
      <c r="AA218" s="2"/>
      <c r="AB218" s="2"/>
      <c r="AC218" s="2"/>
      <c r="AD218" s="2"/>
      <c r="AE218" s="2"/>
      <c r="AF218" s="2"/>
      <c r="AG218" s="2"/>
      <c r="AH218" s="2"/>
      <c r="AI218" s="2"/>
      <c r="AJ218" s="2"/>
      <c r="AK218" s="350"/>
      <c r="AL218" s="350"/>
      <c r="AM218" s="350"/>
      <c r="AN218" s="350"/>
      <c r="AO218" s="350"/>
      <c r="AP218" s="350"/>
      <c r="AQ218" s="125"/>
      <c r="AR218" s="125"/>
      <c r="AT218" s="350"/>
      <c r="AU218" s="128"/>
      <c r="AV218" s="128"/>
      <c r="AW218" s="128"/>
      <c r="AX218" s="128"/>
      <c r="AY218" s="128"/>
      <c r="AZ218" s="128"/>
      <c r="BA218" s="128"/>
      <c r="BB218" s="128"/>
      <c r="BC218" s="128"/>
      <c r="BD218" s="128"/>
      <c r="BE218" s="128"/>
      <c r="BF218" s="2"/>
      <c r="BG218" s="2"/>
      <c r="BH218" s="2"/>
      <c r="BI218" s="126"/>
      <c r="BJ218" s="126"/>
      <c r="BK218" s="862"/>
      <c r="BL218" s="2"/>
      <c r="BM218" s="2"/>
      <c r="BN218" s="2"/>
      <c r="BO218" s="2"/>
      <c r="BP218" s="2"/>
      <c r="BQ218" s="2"/>
      <c r="BR218" s="2"/>
      <c r="BS218" s="2"/>
      <c r="BT218" s="2"/>
      <c r="BU218" s="2"/>
      <c r="BV218" s="2"/>
      <c r="BW218" s="2"/>
      <c r="BX218" s="128"/>
      <c r="BY218" s="128"/>
      <c r="BZ218" s="125"/>
      <c r="CA218" s="125"/>
      <c r="CB218" s="125"/>
      <c r="CC218" s="128"/>
    </row>
    <row r="219" spans="7:81" ht="33.75" customHeight="1" x14ac:dyDescent="0.15">
      <c r="G219" s="2"/>
      <c r="H219" s="350"/>
      <c r="I219" s="350"/>
      <c r="J219" s="350"/>
      <c r="K219" s="350"/>
      <c r="L219" s="350"/>
      <c r="M219" s="350"/>
      <c r="N219" s="350"/>
      <c r="O219" s="350"/>
      <c r="P219" s="350"/>
      <c r="Q219" s="350"/>
      <c r="R219" s="350"/>
      <c r="S219" s="2"/>
      <c r="T219" s="2"/>
      <c r="U219" s="2"/>
      <c r="V219" s="2"/>
      <c r="W219" s="2"/>
      <c r="Y219" s="376"/>
      <c r="Z219" s="2"/>
      <c r="AA219" s="2"/>
      <c r="AB219" s="2"/>
      <c r="AC219" s="2"/>
      <c r="AD219" s="2"/>
      <c r="AE219" s="2"/>
      <c r="AF219" s="2"/>
      <c r="AG219" s="2"/>
      <c r="AH219" s="2"/>
      <c r="AI219" s="2"/>
      <c r="AJ219" s="2"/>
      <c r="AK219" s="350"/>
      <c r="AL219" s="350"/>
      <c r="AM219" s="350"/>
      <c r="AN219" s="350"/>
      <c r="AO219" s="350"/>
      <c r="AP219" s="350"/>
      <c r="AQ219" s="125"/>
      <c r="AR219" s="125"/>
      <c r="AT219" s="350"/>
      <c r="AU219" s="128"/>
      <c r="AV219" s="128"/>
      <c r="AW219" s="128"/>
      <c r="AX219" s="128"/>
      <c r="AY219" s="128"/>
      <c r="AZ219" s="128"/>
      <c r="BA219" s="128"/>
      <c r="BB219" s="128"/>
      <c r="BC219" s="128"/>
      <c r="BD219" s="128"/>
      <c r="BE219" s="128"/>
      <c r="BF219" s="2"/>
      <c r="BG219" s="2"/>
      <c r="BH219" s="2"/>
      <c r="BI219" s="126"/>
      <c r="BJ219" s="126"/>
      <c r="BK219" s="376"/>
      <c r="BL219" s="2"/>
      <c r="BM219" s="2"/>
      <c r="BN219" s="2"/>
      <c r="BO219" s="2"/>
      <c r="BP219" s="2"/>
      <c r="BQ219" s="2"/>
      <c r="BR219" s="2"/>
      <c r="BS219" s="2"/>
      <c r="BT219" s="2"/>
      <c r="BU219" s="2"/>
      <c r="BV219" s="2"/>
      <c r="BW219" s="2"/>
      <c r="BX219" s="128"/>
      <c r="BY219" s="128"/>
      <c r="BZ219" s="125"/>
      <c r="CA219" s="125"/>
      <c r="CB219" s="125"/>
      <c r="CC219" s="128"/>
    </row>
    <row r="220" spans="7:81" ht="33.75" customHeight="1" thickBot="1" x14ac:dyDescent="0.2">
      <c r="G220" s="2"/>
      <c r="H220" s="350"/>
      <c r="I220" s="350"/>
      <c r="J220" s="350"/>
      <c r="K220" s="350"/>
      <c r="L220" s="350"/>
      <c r="M220" s="350"/>
      <c r="N220" s="350"/>
      <c r="O220" s="350"/>
      <c r="P220" s="350"/>
      <c r="Q220" s="350"/>
      <c r="R220" s="350"/>
      <c r="S220" s="2"/>
      <c r="T220" s="2"/>
      <c r="U220" s="2"/>
      <c r="V220" s="2"/>
      <c r="W220" s="2"/>
      <c r="Y220" s="376"/>
      <c r="Z220" s="2"/>
      <c r="AA220" s="2"/>
      <c r="AB220" s="2"/>
      <c r="AC220" s="2"/>
      <c r="AD220" s="2"/>
      <c r="AE220" s="2"/>
      <c r="AF220" s="2"/>
      <c r="AG220" s="2"/>
      <c r="AH220" s="2"/>
      <c r="AI220" s="2"/>
      <c r="AJ220" s="2"/>
      <c r="AK220" s="350"/>
      <c r="AL220" s="350"/>
      <c r="AM220" s="350"/>
      <c r="AN220" s="350"/>
      <c r="AO220" s="350"/>
      <c r="AP220" s="350"/>
      <c r="AQ220" s="125"/>
      <c r="AR220" s="125"/>
      <c r="AT220" s="350"/>
      <c r="AU220" s="128"/>
      <c r="AV220" s="128"/>
      <c r="AW220" s="128"/>
      <c r="AX220" s="128"/>
      <c r="AY220" s="128"/>
      <c r="AZ220" s="128"/>
      <c r="BA220" s="128"/>
      <c r="BB220" s="128"/>
      <c r="BC220" s="128"/>
      <c r="BD220" s="128"/>
      <c r="BE220" s="128"/>
      <c r="BF220" s="2"/>
      <c r="BG220" s="2"/>
      <c r="BH220" s="2"/>
      <c r="BI220" s="126"/>
      <c r="BJ220" s="126"/>
      <c r="BK220" s="376"/>
      <c r="BL220" s="2"/>
      <c r="BM220" s="2"/>
      <c r="BN220" s="2"/>
      <c r="BO220" s="2"/>
      <c r="BP220" s="2"/>
      <c r="BQ220" s="2"/>
      <c r="BR220" s="2"/>
      <c r="BS220" s="2"/>
      <c r="BT220" s="2"/>
      <c r="BU220" s="2"/>
      <c r="BV220" s="2"/>
      <c r="BW220" s="2"/>
      <c r="BX220" s="128"/>
      <c r="BY220" s="128"/>
      <c r="BZ220" s="125"/>
      <c r="CA220" s="125"/>
      <c r="CB220" s="125"/>
      <c r="CC220" s="128"/>
    </row>
    <row r="221" spans="7:81" ht="33.75" customHeight="1" thickBot="1" x14ac:dyDescent="0.2">
      <c r="G221" s="2"/>
      <c r="H221" s="350"/>
      <c r="I221" s="350"/>
      <c r="J221" s="350"/>
      <c r="K221" s="350"/>
      <c r="L221" s="350"/>
      <c r="M221" s="350"/>
      <c r="N221" s="350"/>
      <c r="O221" s="350"/>
      <c r="P221" s="350"/>
      <c r="Q221" s="350"/>
      <c r="R221" s="350"/>
      <c r="S221" s="2"/>
      <c r="T221" s="2"/>
      <c r="U221" s="2"/>
      <c r="V221" s="2"/>
      <c r="W221" s="2"/>
      <c r="Y221" s="861" t="str">
        <f>計算_集計!DP15</f>
        <v>＊</v>
      </c>
      <c r="Z221" s="2"/>
      <c r="AA221" s="2"/>
      <c r="AB221" s="2"/>
      <c r="AC221" s="2"/>
      <c r="AD221" s="2"/>
      <c r="AE221" s="2"/>
      <c r="AF221" s="2"/>
      <c r="AG221" s="2"/>
      <c r="AH221" s="2"/>
      <c r="AI221" s="2"/>
      <c r="AJ221" s="2"/>
      <c r="AK221" s="350"/>
      <c r="AL221" s="350"/>
      <c r="AM221" s="350"/>
      <c r="AN221" s="350"/>
      <c r="AO221" s="350"/>
      <c r="AP221" s="350"/>
      <c r="AQ221" s="125"/>
      <c r="AR221" s="125"/>
      <c r="AT221" s="350"/>
      <c r="AU221" s="128"/>
      <c r="AV221" s="128"/>
      <c r="AW221" s="128"/>
      <c r="AX221" s="128"/>
      <c r="AY221" s="128"/>
      <c r="AZ221" s="128"/>
      <c r="BA221" s="128"/>
      <c r="BB221" s="128"/>
      <c r="BC221" s="128"/>
      <c r="BD221" s="128"/>
      <c r="BE221" s="128"/>
      <c r="BF221" s="2"/>
      <c r="BG221" s="2"/>
      <c r="BH221" s="2"/>
      <c r="BI221" s="126"/>
      <c r="BJ221" s="126"/>
      <c r="BK221" s="376"/>
      <c r="BL221" s="2"/>
      <c r="BM221" s="2"/>
      <c r="BN221" s="2"/>
      <c r="BO221" s="2"/>
      <c r="BP221" s="2"/>
      <c r="BQ221" s="2"/>
      <c r="BR221" s="2"/>
      <c r="BS221" s="2"/>
      <c r="BT221" s="2"/>
      <c r="BU221" s="2"/>
      <c r="BV221" s="2"/>
      <c r="BW221" s="2"/>
      <c r="BX221" s="128"/>
      <c r="BY221" s="128"/>
      <c r="BZ221" s="125"/>
      <c r="CA221" s="125"/>
      <c r="CB221" s="125"/>
      <c r="CC221" s="128"/>
    </row>
    <row r="222" spans="7:81" ht="33.75" customHeight="1" thickBot="1" x14ac:dyDescent="0.2">
      <c r="G222" s="2"/>
      <c r="H222" s="350"/>
      <c r="I222" s="350"/>
      <c r="J222" s="350"/>
      <c r="K222" s="350"/>
      <c r="L222" s="350"/>
      <c r="M222" s="350"/>
      <c r="N222" s="350"/>
      <c r="O222" s="350"/>
      <c r="P222" s="350"/>
      <c r="Q222" s="350"/>
      <c r="R222" s="350"/>
      <c r="S222" s="2"/>
      <c r="T222" s="2"/>
      <c r="U222" s="2"/>
      <c r="V222" s="2"/>
      <c r="W222" s="2"/>
      <c r="Y222" s="862"/>
      <c r="Z222" s="2"/>
      <c r="AA222" s="2"/>
      <c r="AB222" s="2"/>
      <c r="AC222" s="2"/>
      <c r="AD222" s="2"/>
      <c r="AE222" s="2"/>
      <c r="AF222" s="2"/>
      <c r="AG222" s="2"/>
      <c r="AH222" s="2"/>
      <c r="AI222" s="2"/>
      <c r="AJ222" s="2"/>
      <c r="AK222" s="350"/>
      <c r="AL222" s="350"/>
      <c r="AM222" s="350"/>
      <c r="AN222" s="350"/>
      <c r="AO222" s="350"/>
      <c r="AP222" s="350"/>
      <c r="AQ222" s="125"/>
      <c r="AR222" s="125"/>
      <c r="AT222" s="350"/>
      <c r="AU222" s="128"/>
      <c r="AV222" s="128"/>
      <c r="AW222" s="128"/>
      <c r="AX222" s="128"/>
      <c r="AY222" s="128"/>
      <c r="AZ222" s="128"/>
      <c r="BA222" s="128"/>
      <c r="BB222" s="128"/>
      <c r="BC222" s="128"/>
      <c r="BD222" s="128"/>
      <c r="BE222" s="128"/>
      <c r="BF222" s="2"/>
      <c r="BG222" s="2"/>
      <c r="BH222" s="2"/>
      <c r="BI222" s="126"/>
      <c r="BJ222" s="126"/>
      <c r="BK222" s="861" t="str">
        <f>計算_集計!EP15</f>
        <v/>
      </c>
      <c r="BL222" s="2"/>
      <c r="BM222" s="2"/>
      <c r="BN222" s="2"/>
      <c r="BO222" s="2"/>
      <c r="BP222" s="2"/>
      <c r="BQ222" s="2"/>
      <c r="BR222" s="2"/>
      <c r="BS222" s="2"/>
      <c r="BT222" s="2"/>
      <c r="BU222" s="2"/>
      <c r="BV222" s="2"/>
      <c r="BW222" s="2"/>
      <c r="BX222" s="128"/>
      <c r="BY222" s="128"/>
      <c r="BZ222" s="125"/>
      <c r="CA222" s="125"/>
      <c r="CB222" s="125"/>
      <c r="CC222" s="128"/>
    </row>
    <row r="223" spans="7:81" ht="33.75" customHeight="1" thickBot="1" x14ac:dyDescent="0.2">
      <c r="G223" s="2"/>
      <c r="H223" s="350"/>
      <c r="I223" s="350"/>
      <c r="J223" s="350"/>
      <c r="K223" s="350"/>
      <c r="L223" s="350"/>
      <c r="M223" s="350"/>
      <c r="N223" s="350"/>
      <c r="O223" s="350"/>
      <c r="P223" s="350"/>
      <c r="Q223" s="350"/>
      <c r="R223" s="350"/>
      <c r="S223" s="2"/>
      <c r="T223" s="2"/>
      <c r="U223" s="2"/>
      <c r="V223" s="2"/>
      <c r="W223" s="2"/>
      <c r="Y223" s="376"/>
      <c r="Z223" s="2"/>
      <c r="AA223" s="2"/>
      <c r="AB223" s="2"/>
      <c r="AC223" s="2"/>
      <c r="AD223" s="2"/>
      <c r="AE223" s="2"/>
      <c r="AF223" s="2"/>
      <c r="AG223" s="2"/>
      <c r="AH223" s="2"/>
      <c r="AI223" s="2"/>
      <c r="AJ223" s="2"/>
      <c r="AK223" s="350"/>
      <c r="AL223" s="350"/>
      <c r="AM223" s="350"/>
      <c r="AN223" s="350"/>
      <c r="AO223" s="350"/>
      <c r="AP223" s="350"/>
      <c r="AQ223" s="125"/>
      <c r="AR223" s="125"/>
      <c r="AT223" s="350"/>
      <c r="AU223" s="128"/>
      <c r="AV223" s="128"/>
      <c r="AW223" s="128"/>
      <c r="AX223" s="128"/>
      <c r="AY223" s="128"/>
      <c r="AZ223" s="128"/>
      <c r="BA223" s="128"/>
      <c r="BB223" s="128"/>
      <c r="BC223" s="128"/>
      <c r="BD223" s="128"/>
      <c r="BE223" s="128"/>
      <c r="BF223" s="2"/>
      <c r="BG223" s="2"/>
      <c r="BH223" s="2"/>
      <c r="BI223" s="126"/>
      <c r="BJ223" s="126"/>
      <c r="BK223" s="862"/>
      <c r="BL223" s="2"/>
      <c r="BM223" s="2"/>
      <c r="BN223" s="2"/>
      <c r="BO223" s="2"/>
      <c r="BP223" s="2"/>
      <c r="BQ223" s="2"/>
      <c r="BR223" s="2"/>
      <c r="BS223" s="2"/>
      <c r="BT223" s="2"/>
      <c r="BU223" s="2"/>
      <c r="BV223" s="2"/>
      <c r="BW223" s="2"/>
      <c r="BX223" s="128"/>
      <c r="BY223" s="128"/>
      <c r="BZ223" s="125"/>
      <c r="CA223" s="125"/>
      <c r="CB223" s="125"/>
      <c r="CC223" s="128"/>
    </row>
    <row r="224" spans="7:81" ht="33.75" customHeight="1" x14ac:dyDescent="0.15">
      <c r="G224" s="2"/>
      <c r="H224" s="350"/>
      <c r="I224" s="350"/>
      <c r="J224" s="350"/>
      <c r="K224" s="350"/>
      <c r="L224" s="350"/>
      <c r="M224" s="350"/>
      <c r="N224" s="350"/>
      <c r="O224" s="350"/>
      <c r="P224" s="350"/>
      <c r="Q224" s="350"/>
      <c r="R224" s="350"/>
      <c r="S224" s="2"/>
      <c r="T224" s="2"/>
      <c r="U224" s="2"/>
      <c r="V224" s="2"/>
      <c r="W224" s="2"/>
      <c r="Y224" s="376"/>
      <c r="Z224" s="2"/>
      <c r="AA224" s="2"/>
      <c r="AB224" s="2"/>
      <c r="AC224" s="2"/>
      <c r="AD224" s="2"/>
      <c r="AE224" s="2"/>
      <c r="AF224" s="2"/>
      <c r="AG224" s="2"/>
      <c r="AH224" s="2"/>
      <c r="AI224" s="2"/>
      <c r="AJ224" s="2"/>
      <c r="AK224" s="350"/>
      <c r="AL224" s="350"/>
      <c r="AM224" s="350"/>
      <c r="AN224" s="350"/>
      <c r="AO224" s="350"/>
      <c r="AP224" s="350"/>
      <c r="AQ224" s="125"/>
      <c r="AR224" s="125"/>
      <c r="AT224" s="350"/>
      <c r="AU224" s="128"/>
      <c r="AV224" s="128"/>
      <c r="AW224" s="128"/>
      <c r="AX224" s="128"/>
      <c r="AY224" s="128"/>
      <c r="AZ224" s="128"/>
      <c r="BA224" s="128"/>
      <c r="BB224" s="128"/>
      <c r="BC224" s="128"/>
      <c r="BD224" s="128"/>
      <c r="BE224" s="128"/>
      <c r="BF224" s="2"/>
      <c r="BG224" s="2"/>
      <c r="BH224" s="2"/>
      <c r="BI224" s="126"/>
      <c r="BJ224" s="126"/>
      <c r="BK224" s="376"/>
      <c r="BL224" s="2"/>
      <c r="BM224" s="2"/>
      <c r="BN224" s="2"/>
      <c r="BO224" s="2"/>
      <c r="BP224" s="2"/>
      <c r="BQ224" s="2"/>
      <c r="BR224" s="2"/>
      <c r="BS224" s="2"/>
      <c r="BT224" s="2"/>
      <c r="BU224" s="2"/>
      <c r="BV224" s="2"/>
      <c r="BW224" s="2"/>
      <c r="BX224" s="128"/>
      <c r="BY224" s="128"/>
      <c r="BZ224" s="125"/>
      <c r="CA224" s="125"/>
      <c r="CB224" s="125"/>
      <c r="CC224" s="128"/>
    </row>
    <row r="225" spans="7:82" ht="33.75" customHeight="1" thickBot="1" x14ac:dyDescent="0.2">
      <c r="G225" s="2"/>
      <c r="H225" s="350"/>
      <c r="I225" s="350"/>
      <c r="J225" s="350"/>
      <c r="K225" s="350"/>
      <c r="L225" s="350"/>
      <c r="M225" s="350"/>
      <c r="N225" s="350"/>
      <c r="O225" s="350"/>
      <c r="P225" s="350"/>
      <c r="Q225" s="350"/>
      <c r="R225" s="350"/>
      <c r="S225" s="2"/>
      <c r="T225" s="2"/>
      <c r="U225" s="2"/>
      <c r="V225" s="2"/>
      <c r="W225" s="2"/>
      <c r="Y225" s="376"/>
      <c r="Z225" s="2"/>
      <c r="AA225" s="2"/>
      <c r="AB225" s="2"/>
      <c r="AC225" s="2"/>
      <c r="AD225" s="2"/>
      <c r="AE225" s="2"/>
      <c r="AF225" s="2"/>
      <c r="AG225" s="2"/>
      <c r="AH225" s="2"/>
      <c r="AI225" s="2"/>
      <c r="AJ225" s="2"/>
      <c r="AK225" s="350"/>
      <c r="AL225" s="350"/>
      <c r="AM225" s="350"/>
      <c r="AN225" s="350"/>
      <c r="AO225" s="350"/>
      <c r="AP225" s="350"/>
      <c r="AQ225" s="125"/>
      <c r="AR225" s="125"/>
      <c r="AT225" s="350"/>
      <c r="AU225" s="128"/>
      <c r="AV225" s="128"/>
      <c r="AW225" s="128"/>
      <c r="AX225" s="128"/>
      <c r="AY225" s="128"/>
      <c r="AZ225" s="128"/>
      <c r="BA225" s="128"/>
      <c r="BB225" s="128"/>
      <c r="BC225" s="128"/>
      <c r="BD225" s="128"/>
      <c r="BE225" s="128"/>
      <c r="BF225" s="2"/>
      <c r="BG225" s="2"/>
      <c r="BH225" s="2"/>
      <c r="BI225" s="126"/>
      <c r="BJ225" s="126"/>
      <c r="BK225" s="376"/>
      <c r="BL225" s="2"/>
      <c r="BM225" s="2"/>
      <c r="BN225" s="2"/>
      <c r="BO225" s="2"/>
      <c r="BP225" s="2"/>
      <c r="BQ225" s="2"/>
      <c r="BR225" s="2"/>
      <c r="BS225" s="2"/>
      <c r="BT225" s="2"/>
      <c r="BU225" s="2"/>
      <c r="BV225" s="2"/>
      <c r="BW225" s="2"/>
      <c r="BX225" s="128"/>
      <c r="BY225" s="128"/>
      <c r="BZ225" s="125"/>
      <c r="CA225" s="125"/>
      <c r="CB225" s="125"/>
      <c r="CC225" s="128"/>
    </row>
    <row r="226" spans="7:82" ht="33.75" customHeight="1" thickBot="1" x14ac:dyDescent="0.2">
      <c r="G226" s="2"/>
      <c r="H226" s="350"/>
      <c r="I226" s="350"/>
      <c r="J226" s="350"/>
      <c r="K226" s="350"/>
      <c r="L226" s="350"/>
      <c r="M226" s="350"/>
      <c r="N226" s="350"/>
      <c r="O226" s="350"/>
      <c r="P226" s="350"/>
      <c r="Q226" s="350"/>
      <c r="R226" s="350"/>
      <c r="S226" s="2"/>
      <c r="T226" s="2"/>
      <c r="U226" s="2"/>
      <c r="V226" s="2"/>
      <c r="W226" s="2"/>
      <c r="Y226" s="861" t="str">
        <f>計算_集計!DR15</f>
        <v/>
      </c>
      <c r="Z226" s="2"/>
      <c r="AA226" s="2"/>
      <c r="AB226" s="2"/>
      <c r="AC226" s="2"/>
      <c r="AD226" s="2"/>
      <c r="AE226" s="2"/>
      <c r="AF226" s="2"/>
      <c r="AG226" s="2"/>
      <c r="AH226" s="2"/>
      <c r="AI226" s="2"/>
      <c r="AJ226" s="2"/>
      <c r="AK226" s="350"/>
      <c r="AL226" s="350"/>
      <c r="AM226" s="350"/>
      <c r="AN226" s="350"/>
      <c r="AO226" s="350"/>
      <c r="AP226" s="350"/>
      <c r="AQ226" s="125"/>
      <c r="AR226" s="125"/>
      <c r="AT226" s="350"/>
      <c r="AU226" s="128"/>
      <c r="AV226" s="128"/>
      <c r="AW226" s="128"/>
      <c r="AX226" s="128"/>
      <c r="AY226" s="128"/>
      <c r="AZ226" s="128"/>
      <c r="BA226" s="128"/>
      <c r="BB226" s="128"/>
      <c r="BC226" s="128"/>
      <c r="BD226" s="128"/>
      <c r="BE226" s="128"/>
      <c r="BF226" s="2"/>
      <c r="BG226" s="2"/>
      <c r="BH226" s="2"/>
      <c r="BI226" s="126"/>
      <c r="BJ226" s="126"/>
      <c r="BK226" s="376"/>
      <c r="BL226" s="2"/>
      <c r="BM226" s="2"/>
      <c r="BN226" s="2"/>
      <c r="BO226" s="2"/>
      <c r="BP226" s="2"/>
      <c r="BQ226" s="2"/>
      <c r="BR226" s="2"/>
      <c r="BS226" s="2"/>
      <c r="BT226" s="2"/>
      <c r="BU226" s="2"/>
      <c r="BV226" s="2"/>
      <c r="BW226" s="2"/>
      <c r="BX226" s="128"/>
      <c r="BY226" s="128"/>
      <c r="BZ226" s="125"/>
      <c r="CA226" s="125"/>
      <c r="CB226" s="125"/>
      <c r="CC226" s="128"/>
    </row>
    <row r="227" spans="7:82" ht="33.75" customHeight="1" thickBot="1" x14ac:dyDescent="0.2">
      <c r="G227" s="2"/>
      <c r="H227" s="350"/>
      <c r="I227" s="350"/>
      <c r="J227" s="350"/>
      <c r="K227" s="350"/>
      <c r="L227" s="350"/>
      <c r="M227" s="350"/>
      <c r="N227" s="350"/>
      <c r="O227" s="350"/>
      <c r="P227" s="350"/>
      <c r="Q227" s="350"/>
      <c r="R227" s="350"/>
      <c r="S227" s="2"/>
      <c r="T227" s="2"/>
      <c r="U227" s="2"/>
      <c r="V227" s="2"/>
      <c r="W227" s="2"/>
      <c r="Y227" s="862"/>
      <c r="Z227" s="2"/>
      <c r="AA227" s="2"/>
      <c r="AB227" s="2"/>
      <c r="AC227" s="2"/>
      <c r="AD227" s="2"/>
      <c r="AE227" s="2"/>
      <c r="AF227" s="2"/>
      <c r="AG227" s="2"/>
      <c r="AH227" s="2"/>
      <c r="AI227" s="2"/>
      <c r="AJ227" s="2"/>
      <c r="AK227" s="350"/>
      <c r="AL227" s="350"/>
      <c r="AM227" s="350"/>
      <c r="AN227" s="350"/>
      <c r="AO227" s="350"/>
      <c r="AP227" s="350"/>
      <c r="AQ227" s="125"/>
      <c r="AR227" s="125"/>
      <c r="AT227" s="350"/>
      <c r="AU227" s="128"/>
      <c r="AV227" s="128"/>
      <c r="AW227" s="128"/>
      <c r="AX227" s="128"/>
      <c r="AY227" s="128"/>
      <c r="AZ227" s="128"/>
      <c r="BA227" s="128"/>
      <c r="BB227" s="128"/>
      <c r="BC227" s="128"/>
      <c r="BD227" s="128"/>
      <c r="BE227" s="128"/>
      <c r="BF227" s="2"/>
      <c r="BG227" s="2"/>
      <c r="BH227" s="2"/>
      <c r="BI227" s="126"/>
      <c r="BJ227" s="126"/>
      <c r="BK227" s="861" t="str">
        <f>計算_集計!ER15</f>
        <v/>
      </c>
      <c r="BL227" s="2"/>
      <c r="BM227" s="2"/>
      <c r="BN227" s="2"/>
      <c r="BO227" s="2"/>
      <c r="BP227" s="2"/>
      <c r="BQ227" s="2"/>
      <c r="BR227" s="2"/>
      <c r="BS227" s="2"/>
      <c r="BT227" s="2"/>
      <c r="BU227" s="2"/>
      <c r="BV227" s="2"/>
      <c r="BW227" s="2"/>
      <c r="BX227" s="128"/>
      <c r="BY227" s="128"/>
      <c r="BZ227" s="125"/>
      <c r="CA227" s="125"/>
      <c r="CB227" s="125"/>
      <c r="CC227" s="128"/>
    </row>
    <row r="228" spans="7:82" ht="33.75" customHeight="1" thickBot="1" x14ac:dyDescent="0.2">
      <c r="G228" s="2"/>
      <c r="H228" s="350"/>
      <c r="I228" s="350"/>
      <c r="J228" s="350"/>
      <c r="K228" s="350"/>
      <c r="L228" s="350"/>
      <c r="M228" s="350"/>
      <c r="N228" s="350"/>
      <c r="O228" s="350"/>
      <c r="P228" s="350"/>
      <c r="Q228" s="350"/>
      <c r="R228" s="350"/>
      <c r="S228" s="2"/>
      <c r="T228" s="2"/>
      <c r="U228" s="2"/>
      <c r="V228" s="2"/>
      <c r="W228" s="2"/>
      <c r="Y228" s="376"/>
      <c r="Z228" s="2"/>
      <c r="AA228" s="2"/>
      <c r="AB228" s="2"/>
      <c r="AC228" s="2"/>
      <c r="AD228" s="2"/>
      <c r="AE228" s="2"/>
      <c r="AF228" s="2"/>
      <c r="AG228" s="2"/>
      <c r="AH228" s="2"/>
      <c r="AI228" s="2"/>
      <c r="AJ228" s="2"/>
      <c r="AK228" s="350"/>
      <c r="AL228" s="350"/>
      <c r="AM228" s="350"/>
      <c r="AN228" s="350"/>
      <c r="AO228" s="350"/>
      <c r="AP228" s="350"/>
      <c r="AQ228" s="125"/>
      <c r="AR228" s="125"/>
      <c r="AT228" s="350"/>
      <c r="AU228" s="128"/>
      <c r="AV228" s="128"/>
      <c r="AW228" s="128"/>
      <c r="AX228" s="128"/>
      <c r="AY228" s="128"/>
      <c r="AZ228" s="128"/>
      <c r="BA228" s="128"/>
      <c r="BB228" s="128"/>
      <c r="BC228" s="128"/>
      <c r="BD228" s="128"/>
      <c r="BE228" s="128"/>
      <c r="BF228" s="2"/>
      <c r="BG228" s="2"/>
      <c r="BH228" s="2"/>
      <c r="BI228" s="126"/>
      <c r="BJ228" s="126"/>
      <c r="BK228" s="862"/>
      <c r="BL228" s="2"/>
      <c r="BM228" s="2"/>
      <c r="BN228" s="2"/>
      <c r="BO228" s="2"/>
      <c r="BP228" s="2"/>
      <c r="BQ228" s="2"/>
      <c r="BR228" s="2"/>
      <c r="BS228" s="2"/>
      <c r="BT228" s="2"/>
      <c r="BU228" s="2"/>
      <c r="BV228" s="2"/>
      <c r="BW228" s="2"/>
      <c r="BX228" s="128"/>
      <c r="BY228" s="128"/>
      <c r="BZ228" s="125"/>
      <c r="CA228" s="125"/>
      <c r="CB228" s="125"/>
      <c r="CC228" s="128"/>
    </row>
    <row r="229" spans="7:82" ht="33.75" customHeight="1" x14ac:dyDescent="0.15">
      <c r="G229" s="2"/>
      <c r="H229" s="350"/>
      <c r="I229" s="350"/>
      <c r="J229" s="350"/>
      <c r="K229" s="350"/>
      <c r="L229" s="350"/>
      <c r="M229" s="350"/>
      <c r="N229" s="350"/>
      <c r="O229" s="350"/>
      <c r="P229" s="350"/>
      <c r="Q229" s="350"/>
      <c r="R229" s="350"/>
      <c r="S229" s="2"/>
      <c r="T229" s="2"/>
      <c r="U229" s="2"/>
      <c r="V229" s="2"/>
      <c r="W229" s="2"/>
      <c r="Y229" s="376"/>
      <c r="Z229" s="2"/>
      <c r="AA229" s="2"/>
      <c r="AB229" s="2"/>
      <c r="AC229" s="2"/>
      <c r="AD229" s="2"/>
      <c r="AE229" s="2"/>
      <c r="AF229" s="2"/>
      <c r="AG229" s="2"/>
      <c r="AH229" s="2"/>
      <c r="AI229" s="2"/>
      <c r="AJ229" s="2"/>
      <c r="AK229" s="350"/>
      <c r="AL229" s="350"/>
      <c r="AM229" s="350"/>
      <c r="AN229" s="350"/>
      <c r="AO229" s="350"/>
      <c r="AP229" s="350"/>
      <c r="AQ229" s="125"/>
      <c r="AR229" s="125"/>
      <c r="AT229" s="350"/>
      <c r="AU229" s="128"/>
      <c r="AV229" s="128"/>
      <c r="AW229" s="128"/>
      <c r="AX229" s="128"/>
      <c r="AY229" s="128"/>
      <c r="AZ229" s="128"/>
      <c r="BA229" s="128"/>
      <c r="BB229" s="128"/>
      <c r="BC229" s="128"/>
      <c r="BD229" s="128"/>
      <c r="BE229" s="128"/>
      <c r="BF229" s="2"/>
      <c r="BG229" s="2"/>
      <c r="BH229" s="2"/>
      <c r="BI229" s="126"/>
      <c r="BJ229" s="126"/>
      <c r="BK229" s="376"/>
      <c r="BL229" s="2"/>
      <c r="BM229" s="2"/>
      <c r="BN229" s="2"/>
      <c r="BO229" s="2"/>
      <c r="BP229" s="2"/>
      <c r="BQ229" s="2"/>
      <c r="BR229" s="2"/>
      <c r="BS229" s="2"/>
      <c r="BT229" s="2"/>
      <c r="BU229" s="2"/>
      <c r="BV229" s="2"/>
      <c r="BW229" s="2"/>
      <c r="BX229" s="128"/>
      <c r="BY229" s="128"/>
      <c r="BZ229" s="125"/>
      <c r="CA229" s="125"/>
      <c r="CB229" s="125"/>
      <c r="CC229" s="128"/>
    </row>
    <row r="230" spans="7:82" ht="33.75" customHeight="1" thickBot="1" x14ac:dyDescent="0.2">
      <c r="G230" s="2"/>
      <c r="H230" s="350"/>
      <c r="I230" s="350"/>
      <c r="J230" s="350"/>
      <c r="K230" s="350"/>
      <c r="L230" s="350"/>
      <c r="M230" s="350"/>
      <c r="N230" s="350"/>
      <c r="O230" s="350"/>
      <c r="P230" s="350"/>
      <c r="Q230" s="350"/>
      <c r="R230" s="350"/>
      <c r="S230" s="2"/>
      <c r="T230" s="2"/>
      <c r="U230" s="2"/>
      <c r="V230" s="2"/>
      <c r="W230" s="2"/>
      <c r="Y230" s="376"/>
      <c r="Z230" s="2"/>
      <c r="AA230" s="2"/>
      <c r="AB230" s="2"/>
      <c r="AC230" s="2"/>
      <c r="AD230" s="2"/>
      <c r="AE230" s="2"/>
      <c r="AF230" s="2"/>
      <c r="AG230" s="2"/>
      <c r="AH230" s="2"/>
      <c r="AI230" s="2"/>
      <c r="AJ230" s="2"/>
      <c r="AK230" s="350"/>
      <c r="AL230" s="350"/>
      <c r="AM230" s="350"/>
      <c r="AN230" s="350"/>
      <c r="AO230" s="350"/>
      <c r="AP230" s="350"/>
      <c r="AQ230" s="125"/>
      <c r="AR230" s="125"/>
      <c r="AT230" s="350"/>
      <c r="AU230" s="128"/>
      <c r="AV230" s="128"/>
      <c r="AW230" s="128"/>
      <c r="AX230" s="128"/>
      <c r="AY230" s="128"/>
      <c r="AZ230" s="128"/>
      <c r="BA230" s="128"/>
      <c r="BB230" s="128"/>
      <c r="BC230" s="128"/>
      <c r="BD230" s="128"/>
      <c r="BE230" s="128"/>
      <c r="BF230" s="2"/>
      <c r="BG230" s="2"/>
      <c r="BH230" s="2"/>
      <c r="BI230" s="126"/>
      <c r="BJ230" s="126"/>
      <c r="BK230" s="376"/>
      <c r="BL230" s="2"/>
      <c r="BM230" s="2"/>
      <c r="BN230" s="2"/>
      <c r="BO230" s="2"/>
      <c r="BP230" s="2"/>
      <c r="BQ230" s="2"/>
      <c r="BR230" s="2"/>
      <c r="BS230" s="2"/>
      <c r="BT230" s="2"/>
      <c r="BU230" s="2"/>
      <c r="BV230" s="2"/>
      <c r="BW230" s="2"/>
      <c r="BX230" s="128"/>
      <c r="BY230" s="128"/>
      <c r="BZ230" s="125"/>
      <c r="CA230" s="125"/>
      <c r="CB230" s="125"/>
      <c r="CC230" s="128"/>
    </row>
    <row r="231" spans="7:82" ht="33.75" customHeight="1" thickBot="1" x14ac:dyDescent="0.2">
      <c r="G231" s="2"/>
      <c r="H231" s="350"/>
      <c r="I231" s="350"/>
      <c r="J231" s="350"/>
      <c r="K231" s="350"/>
      <c r="L231" s="350"/>
      <c r="M231" s="350"/>
      <c r="N231" s="350"/>
      <c r="O231" s="350"/>
      <c r="P231" s="350"/>
      <c r="Q231" s="350"/>
      <c r="R231" s="350"/>
      <c r="S231" s="2"/>
      <c r="T231" s="2"/>
      <c r="U231" s="2"/>
      <c r="V231" s="2"/>
      <c r="W231" s="2"/>
      <c r="Y231" s="861" t="str">
        <f>計算_集計!DT15</f>
        <v/>
      </c>
      <c r="Z231" s="2"/>
      <c r="AA231" s="2"/>
      <c r="AB231" s="2"/>
      <c r="AC231" s="2"/>
      <c r="AD231" s="2"/>
      <c r="AE231" s="2"/>
      <c r="AF231" s="2"/>
      <c r="AG231" s="2"/>
      <c r="AH231" s="2"/>
      <c r="AI231" s="2"/>
      <c r="AJ231" s="2"/>
      <c r="AK231" s="350"/>
      <c r="AL231" s="350"/>
      <c r="AM231" s="350"/>
      <c r="AN231" s="350"/>
      <c r="AO231" s="350"/>
      <c r="AP231" s="350"/>
      <c r="AQ231" s="125"/>
      <c r="AR231" s="125"/>
      <c r="AT231" s="350"/>
      <c r="AU231" s="128"/>
      <c r="AV231" s="128"/>
      <c r="AW231" s="128"/>
      <c r="AX231" s="128"/>
      <c r="AY231" s="128"/>
      <c r="AZ231" s="128"/>
      <c r="BA231" s="128"/>
      <c r="BB231" s="128"/>
      <c r="BC231" s="128"/>
      <c r="BD231" s="128"/>
      <c r="BE231" s="128"/>
      <c r="BF231" s="2"/>
      <c r="BG231" s="2"/>
      <c r="BH231" s="2"/>
      <c r="BI231" s="126"/>
      <c r="BJ231" s="126"/>
      <c r="BK231" s="376"/>
      <c r="BL231" s="2"/>
      <c r="BM231" s="2"/>
      <c r="BN231" s="2"/>
      <c r="BO231" s="2"/>
      <c r="BP231" s="2"/>
      <c r="BQ231" s="2"/>
      <c r="BR231" s="2"/>
      <c r="BS231" s="2"/>
      <c r="BT231" s="2"/>
      <c r="BU231" s="2"/>
      <c r="BV231" s="2"/>
      <c r="BW231" s="2"/>
      <c r="BX231" s="128"/>
      <c r="BY231" s="128"/>
      <c r="BZ231" s="125"/>
      <c r="CA231" s="125"/>
      <c r="CB231" s="125"/>
      <c r="CC231" s="128"/>
    </row>
    <row r="232" spans="7:82" ht="33.75" customHeight="1" thickBot="1" x14ac:dyDescent="0.2">
      <c r="G232" s="2"/>
      <c r="H232" s="350"/>
      <c r="I232" s="350"/>
      <c r="J232" s="350"/>
      <c r="K232" s="350"/>
      <c r="L232" s="350"/>
      <c r="M232" s="350"/>
      <c r="N232" s="350"/>
      <c r="O232" s="350"/>
      <c r="P232" s="350"/>
      <c r="Q232" s="350"/>
      <c r="R232" s="350"/>
      <c r="S232" s="2"/>
      <c r="T232" s="2"/>
      <c r="U232" s="2"/>
      <c r="V232" s="2"/>
      <c r="W232" s="2"/>
      <c r="Y232" s="862"/>
      <c r="Z232" s="2"/>
      <c r="AA232" s="2"/>
      <c r="AB232" s="2"/>
      <c r="AC232" s="2"/>
      <c r="AD232" s="2"/>
      <c r="AE232" s="2"/>
      <c r="AF232" s="2"/>
      <c r="AG232" s="2"/>
      <c r="AH232" s="2"/>
      <c r="AI232" s="2"/>
      <c r="AJ232" s="2"/>
      <c r="AK232" s="350"/>
      <c r="AL232" s="350"/>
      <c r="AM232" s="350"/>
      <c r="AN232" s="350"/>
      <c r="AO232" s="350"/>
      <c r="AP232" s="350"/>
      <c r="AQ232" s="125"/>
      <c r="AR232" s="125"/>
      <c r="AT232" s="350"/>
      <c r="AU232" s="128"/>
      <c r="AV232" s="128"/>
      <c r="AW232" s="128"/>
      <c r="AX232" s="128"/>
      <c r="AY232" s="128"/>
      <c r="AZ232" s="128"/>
      <c r="BA232" s="128"/>
      <c r="BB232" s="128"/>
      <c r="BC232" s="128"/>
      <c r="BD232" s="128"/>
      <c r="BE232" s="128"/>
      <c r="BF232" s="2"/>
      <c r="BG232" s="2"/>
      <c r="BH232" s="2"/>
      <c r="BI232" s="126"/>
      <c r="BJ232" s="126"/>
      <c r="BK232" s="861" t="str">
        <f>計算_集計!ET15</f>
        <v/>
      </c>
      <c r="BL232" s="2"/>
      <c r="BM232" s="2"/>
      <c r="BN232" s="2"/>
      <c r="BO232" s="2"/>
      <c r="BP232" s="2"/>
      <c r="BQ232" s="2"/>
      <c r="BR232" s="2"/>
      <c r="BS232" s="2"/>
      <c r="BT232" s="2"/>
      <c r="BU232" s="2"/>
      <c r="BV232" s="2"/>
      <c r="BW232" s="2"/>
      <c r="BX232" s="128"/>
      <c r="BY232" s="128"/>
      <c r="BZ232" s="125"/>
      <c r="CA232" s="125"/>
      <c r="CB232" s="125"/>
      <c r="CC232" s="128"/>
    </row>
    <row r="233" spans="7:82" ht="33.75" customHeight="1" thickBot="1" x14ac:dyDescent="0.2">
      <c r="G233" s="2"/>
      <c r="H233" s="350"/>
      <c r="I233" s="350"/>
      <c r="J233" s="350"/>
      <c r="K233" s="350"/>
      <c r="L233" s="350"/>
      <c r="M233" s="350"/>
      <c r="N233" s="350"/>
      <c r="O233" s="350"/>
      <c r="P233" s="350"/>
      <c r="Q233" s="350"/>
      <c r="R233" s="350"/>
      <c r="S233" s="2"/>
      <c r="T233" s="2"/>
      <c r="U233" s="2"/>
      <c r="V233" s="2"/>
      <c r="W233" s="2"/>
      <c r="Y233" s="376"/>
      <c r="Z233" s="2"/>
      <c r="AA233" s="2"/>
      <c r="AB233" s="2"/>
      <c r="AC233" s="2"/>
      <c r="AD233" s="2"/>
      <c r="AE233" s="2"/>
      <c r="AF233" s="2"/>
      <c r="AG233" s="2"/>
      <c r="AH233" s="2"/>
      <c r="AI233" s="2"/>
      <c r="AJ233" s="2"/>
      <c r="AK233" s="350"/>
      <c r="AL233" s="350"/>
      <c r="AM233" s="350"/>
      <c r="AN233" s="350"/>
      <c r="AO233" s="350"/>
      <c r="AP233" s="350"/>
      <c r="AQ233" s="125"/>
      <c r="AR233" s="125"/>
      <c r="AT233" s="350"/>
      <c r="AU233" s="128"/>
      <c r="AV233" s="128"/>
      <c r="AW233" s="128"/>
      <c r="AX233" s="128"/>
      <c r="AY233" s="128"/>
      <c r="AZ233" s="128"/>
      <c r="BA233" s="128"/>
      <c r="BB233" s="128"/>
      <c r="BC233" s="128"/>
      <c r="BD233" s="128"/>
      <c r="BE233" s="128"/>
      <c r="BF233" s="2"/>
      <c r="BG233" s="2"/>
      <c r="BH233" s="2"/>
      <c r="BI233" s="126"/>
      <c r="BJ233" s="126"/>
      <c r="BK233" s="862"/>
      <c r="BL233" s="2"/>
      <c r="BM233" s="2"/>
      <c r="BN233" s="2"/>
      <c r="BO233" s="2"/>
      <c r="BP233" s="2"/>
      <c r="BQ233" s="2"/>
      <c r="BR233" s="2"/>
      <c r="BS233" s="2"/>
      <c r="BT233" s="2"/>
      <c r="BU233" s="2"/>
      <c r="BV233" s="2"/>
      <c r="BW233" s="2"/>
      <c r="BX233" s="128"/>
      <c r="BY233" s="128"/>
      <c r="BZ233" s="125"/>
      <c r="CA233" s="125"/>
      <c r="CB233" s="125"/>
      <c r="CC233" s="128"/>
    </row>
    <row r="234" spans="7:82" ht="33.75" customHeight="1" x14ac:dyDescent="0.15">
      <c r="G234" s="2"/>
      <c r="H234" s="350"/>
      <c r="I234" s="350"/>
      <c r="J234" s="350"/>
      <c r="K234" s="350"/>
      <c r="L234" s="350"/>
      <c r="M234" s="350"/>
      <c r="N234" s="350"/>
      <c r="O234" s="350"/>
      <c r="P234" s="350"/>
      <c r="Q234" s="350"/>
      <c r="R234" s="350"/>
      <c r="S234" s="2"/>
      <c r="T234" s="2"/>
      <c r="U234" s="2"/>
      <c r="V234" s="2"/>
      <c r="W234" s="2"/>
      <c r="Y234" s="376"/>
      <c r="Z234" s="2"/>
      <c r="AA234" s="2"/>
      <c r="AB234" s="2"/>
      <c r="AC234" s="2"/>
      <c r="AD234" s="2"/>
      <c r="AE234" s="2"/>
      <c r="AF234" s="2"/>
      <c r="AG234" s="2"/>
      <c r="AH234" s="2"/>
      <c r="AI234" s="2"/>
      <c r="AJ234" s="2"/>
      <c r="AK234" s="350"/>
      <c r="AL234" s="350"/>
      <c r="AM234" s="350"/>
      <c r="AN234" s="350"/>
      <c r="AO234" s="350"/>
      <c r="AP234" s="350"/>
      <c r="AQ234" s="125"/>
      <c r="AR234" s="125"/>
      <c r="AT234" s="350"/>
      <c r="AU234" s="128"/>
      <c r="AV234" s="128"/>
      <c r="AW234" s="128"/>
      <c r="AX234" s="128"/>
      <c r="AY234" s="128"/>
      <c r="AZ234" s="128"/>
      <c r="BA234" s="128"/>
      <c r="BB234" s="128"/>
      <c r="BC234" s="128"/>
      <c r="BD234" s="128"/>
      <c r="BE234" s="128"/>
      <c r="BF234" s="2"/>
      <c r="BG234" s="2"/>
      <c r="BH234" s="2"/>
      <c r="BI234" s="126"/>
      <c r="BJ234" s="126"/>
      <c r="BK234" s="376"/>
      <c r="BL234" s="2"/>
      <c r="BM234" s="2"/>
      <c r="BN234" s="2"/>
      <c r="BO234" s="2"/>
      <c r="BP234" s="2"/>
      <c r="BQ234" s="2"/>
      <c r="BR234" s="2"/>
      <c r="BS234" s="2"/>
      <c r="BT234" s="2"/>
      <c r="BU234" s="2"/>
      <c r="BV234" s="2"/>
      <c r="BW234" s="2"/>
      <c r="BX234" s="128"/>
      <c r="BY234" s="128"/>
      <c r="BZ234" s="125"/>
      <c r="CA234" s="125"/>
      <c r="CB234" s="125"/>
      <c r="CC234" s="128"/>
    </row>
    <row r="235" spans="7:82" ht="33.75" customHeight="1" thickBot="1" x14ac:dyDescent="0.2">
      <c r="G235" s="2"/>
      <c r="H235" s="350"/>
      <c r="I235" s="350"/>
      <c r="J235" s="350"/>
      <c r="K235" s="350"/>
      <c r="L235" s="350"/>
      <c r="M235" s="350"/>
      <c r="N235" s="350"/>
      <c r="O235" s="350"/>
      <c r="P235" s="350"/>
      <c r="Q235" s="350"/>
      <c r="R235" s="350"/>
      <c r="S235" s="2"/>
      <c r="T235" s="2"/>
      <c r="U235" s="2"/>
      <c r="V235" s="2"/>
      <c r="W235" s="2"/>
      <c r="X235" s="2"/>
      <c r="Y235" s="376"/>
      <c r="Z235" s="2"/>
      <c r="AA235" s="2"/>
      <c r="AB235" s="2"/>
      <c r="AC235" s="2"/>
      <c r="AD235" s="2"/>
      <c r="AE235" s="2"/>
      <c r="AF235" s="2"/>
      <c r="AG235" s="2"/>
      <c r="AH235" s="2"/>
      <c r="AI235" s="2"/>
      <c r="AJ235" s="2"/>
      <c r="AK235" s="350"/>
      <c r="AL235" s="350"/>
      <c r="AM235" s="350"/>
      <c r="AN235" s="350"/>
      <c r="AO235" s="350"/>
      <c r="AP235" s="350"/>
      <c r="AT235" s="350"/>
      <c r="AU235" s="128"/>
      <c r="AV235" s="128"/>
      <c r="AW235" s="128"/>
      <c r="AX235" s="128"/>
      <c r="AY235" s="128"/>
      <c r="AZ235" s="128"/>
      <c r="BA235" s="128"/>
      <c r="BB235" s="128"/>
      <c r="BC235" s="128"/>
      <c r="BD235" s="128"/>
      <c r="BE235" s="128"/>
      <c r="BF235" s="2"/>
      <c r="BG235" s="2"/>
      <c r="BH235" s="2"/>
      <c r="BI235" s="126"/>
      <c r="BJ235" s="126"/>
      <c r="BK235" s="376"/>
      <c r="BL235" s="2"/>
      <c r="BM235" s="2"/>
      <c r="BN235" s="2"/>
      <c r="BO235" s="2"/>
      <c r="BP235" s="2"/>
      <c r="BQ235" s="2"/>
      <c r="BR235" s="2"/>
      <c r="BS235" s="2"/>
      <c r="BT235" s="2"/>
      <c r="BU235" s="2"/>
      <c r="BV235" s="2"/>
      <c r="BW235" s="2"/>
      <c r="BX235" s="128"/>
      <c r="BY235" s="128"/>
      <c r="BZ235" s="125"/>
      <c r="CA235" s="125"/>
      <c r="CB235" s="125"/>
      <c r="CC235" s="128"/>
    </row>
    <row r="236" spans="7:82" ht="33.75" customHeight="1" thickBot="1" x14ac:dyDescent="0.2">
      <c r="G236" s="2"/>
      <c r="H236" s="350"/>
      <c r="I236" s="350"/>
      <c r="J236" s="350"/>
      <c r="K236" s="350"/>
      <c r="L236" s="350"/>
      <c r="M236" s="350"/>
      <c r="N236" s="350"/>
      <c r="O236" s="350"/>
      <c r="P236" s="350"/>
      <c r="Q236" s="350"/>
      <c r="R236" s="350"/>
      <c r="S236" s="2"/>
      <c r="T236" s="2"/>
      <c r="U236" s="2"/>
      <c r="V236" s="2"/>
      <c r="W236" s="2"/>
      <c r="X236" s="2"/>
      <c r="Y236" s="861" t="str">
        <f>計算_集計!DV15</f>
        <v/>
      </c>
      <c r="Z236" s="2"/>
      <c r="AA236" s="2"/>
      <c r="AB236" s="2"/>
      <c r="AC236" s="2"/>
      <c r="AD236" s="2"/>
      <c r="AE236" s="2"/>
      <c r="AF236" s="2"/>
      <c r="AG236" s="2"/>
      <c r="AH236" s="2"/>
      <c r="AI236" s="2"/>
      <c r="AJ236" s="2"/>
      <c r="AK236" s="350"/>
      <c r="AL236" s="350"/>
      <c r="AM236" s="350"/>
      <c r="AN236" s="350"/>
      <c r="AO236" s="350"/>
      <c r="AP236" s="350"/>
      <c r="AT236" s="350"/>
      <c r="AU236" s="128"/>
      <c r="AV236" s="128"/>
      <c r="AW236" s="128"/>
      <c r="AX236" s="128"/>
      <c r="AY236" s="128"/>
      <c r="AZ236" s="128"/>
      <c r="BA236" s="128"/>
      <c r="BB236" s="128"/>
      <c r="BC236" s="128"/>
      <c r="BD236" s="128"/>
      <c r="BE236" s="128"/>
      <c r="BF236" s="2"/>
      <c r="BG236" s="2"/>
      <c r="BH236" s="2"/>
      <c r="BI236" s="126"/>
      <c r="BJ236" s="126"/>
      <c r="BK236" s="376"/>
      <c r="BL236" s="2"/>
      <c r="BM236" s="2"/>
      <c r="BN236" s="2"/>
      <c r="BO236" s="2"/>
      <c r="BP236" s="2"/>
      <c r="BQ236" s="2"/>
      <c r="BR236" s="2"/>
      <c r="BS236" s="2"/>
      <c r="BT236" s="2"/>
      <c r="BU236" s="2"/>
      <c r="BV236" s="2"/>
      <c r="BW236" s="2"/>
      <c r="BX236" s="128"/>
      <c r="BY236" s="128"/>
      <c r="BZ236" s="128"/>
      <c r="CA236" s="128"/>
      <c r="CB236" s="128"/>
      <c r="CC236" s="128"/>
    </row>
    <row r="237" spans="7:82" ht="33.75" customHeight="1" thickBot="1" x14ac:dyDescent="0.2">
      <c r="G237" s="2"/>
      <c r="H237" s="350"/>
      <c r="I237" s="350"/>
      <c r="J237" s="350"/>
      <c r="K237" s="350"/>
      <c r="L237" s="350"/>
      <c r="M237" s="350"/>
      <c r="N237" s="350"/>
      <c r="O237" s="350"/>
      <c r="P237" s="350"/>
      <c r="Q237" s="350"/>
      <c r="R237" s="350"/>
      <c r="S237" s="2"/>
      <c r="T237" s="2"/>
      <c r="U237" s="2"/>
      <c r="V237" s="2"/>
      <c r="W237" s="2"/>
      <c r="X237" s="2"/>
      <c r="Y237" s="862"/>
      <c r="Z237" s="2"/>
      <c r="AA237" s="2"/>
      <c r="AB237" s="2"/>
      <c r="AC237" s="2"/>
      <c r="AD237" s="2"/>
      <c r="AE237" s="2"/>
      <c r="AF237" s="2"/>
      <c r="AG237" s="2"/>
      <c r="AH237" s="2"/>
      <c r="AI237" s="2"/>
      <c r="AJ237" s="2"/>
      <c r="AK237" s="350"/>
      <c r="AL237" s="350"/>
      <c r="AM237" s="350"/>
      <c r="AN237" s="350"/>
      <c r="AO237" s="350"/>
      <c r="AP237" s="350"/>
      <c r="AT237" s="350"/>
      <c r="AU237" s="128"/>
      <c r="AV237" s="128"/>
      <c r="AW237" s="128"/>
      <c r="AX237" s="128"/>
      <c r="AY237" s="128"/>
      <c r="AZ237" s="128"/>
      <c r="BA237" s="128"/>
      <c r="BB237" s="128"/>
      <c r="BC237" s="128"/>
      <c r="BD237" s="128"/>
      <c r="BE237" s="128"/>
      <c r="BF237" s="2"/>
      <c r="BG237" s="2"/>
      <c r="BH237" s="2"/>
      <c r="BI237" s="126"/>
      <c r="BJ237" s="126"/>
      <c r="BK237" s="861" t="str">
        <f>計算_集計!EV15</f>
        <v/>
      </c>
      <c r="BL237" s="2"/>
      <c r="BM237" s="2"/>
      <c r="BN237" s="2"/>
      <c r="BO237" s="2"/>
      <c r="BP237" s="2"/>
      <c r="BQ237" s="2"/>
      <c r="BR237" s="2"/>
      <c r="BS237" s="2"/>
      <c r="BT237" s="2"/>
      <c r="BU237" s="2"/>
      <c r="BV237" s="2"/>
      <c r="BW237" s="2"/>
      <c r="BX237" s="128"/>
      <c r="BY237" s="128"/>
      <c r="BZ237" s="128"/>
      <c r="CA237" s="128"/>
      <c r="CB237" s="128"/>
      <c r="CC237" s="128"/>
    </row>
    <row r="238" spans="7:82" ht="33.75" customHeight="1" thickBot="1" x14ac:dyDescent="0.2">
      <c r="G238" s="2"/>
      <c r="H238" s="350"/>
      <c r="I238" s="350"/>
      <c r="J238" s="350"/>
      <c r="K238" s="350"/>
      <c r="L238" s="350"/>
      <c r="M238" s="350"/>
      <c r="N238" s="350"/>
      <c r="O238" s="350"/>
      <c r="P238" s="350"/>
      <c r="Q238" s="350"/>
      <c r="R238" s="350"/>
      <c r="S238" s="2"/>
      <c r="T238" s="2"/>
      <c r="U238" s="2"/>
      <c r="V238" s="2"/>
      <c r="W238" s="2"/>
      <c r="X238" s="2"/>
      <c r="Y238" s="376"/>
      <c r="Z238" s="2"/>
      <c r="AA238" s="2"/>
      <c r="AB238" s="2"/>
      <c r="AC238" s="2"/>
      <c r="AD238" s="2"/>
      <c r="AE238" s="2"/>
      <c r="AF238" s="2"/>
      <c r="AG238" s="2"/>
      <c r="AH238" s="2"/>
      <c r="AI238" s="2"/>
      <c r="AJ238" s="2"/>
      <c r="AK238" s="350"/>
      <c r="AL238" s="350"/>
      <c r="AM238" s="350"/>
      <c r="AN238" s="350"/>
      <c r="AO238" s="350"/>
      <c r="AP238" s="350"/>
      <c r="AT238" s="350"/>
      <c r="AU238" s="128"/>
      <c r="AV238" s="128"/>
      <c r="AW238" s="128"/>
      <c r="AX238" s="128"/>
      <c r="AY238" s="128"/>
      <c r="AZ238" s="128"/>
      <c r="BA238" s="128"/>
      <c r="BB238" s="128"/>
      <c r="BC238" s="128"/>
      <c r="BD238" s="128"/>
      <c r="BE238" s="128"/>
      <c r="BF238" s="2"/>
      <c r="BG238" s="2"/>
      <c r="BH238" s="2"/>
      <c r="BI238" s="126"/>
      <c r="BJ238" s="126"/>
      <c r="BK238" s="862"/>
      <c r="BL238" s="2"/>
      <c r="BM238" s="2"/>
      <c r="BN238" s="2"/>
      <c r="BO238" s="2"/>
      <c r="BP238" s="2"/>
      <c r="BQ238" s="2"/>
      <c r="BR238" s="2"/>
      <c r="BS238" s="2"/>
      <c r="BT238" s="2"/>
      <c r="BU238" s="2"/>
      <c r="BV238" s="2"/>
      <c r="BW238" s="2"/>
      <c r="BX238" s="128"/>
      <c r="BY238" s="128"/>
      <c r="BZ238" s="128"/>
      <c r="CA238" s="128"/>
      <c r="CB238" s="128"/>
      <c r="CC238" s="128"/>
    </row>
    <row r="239" spans="7:82" ht="33.75" customHeight="1" x14ac:dyDescent="0.15">
      <c r="G239" s="2"/>
      <c r="H239" s="350"/>
      <c r="I239" s="350"/>
      <c r="J239" s="350"/>
      <c r="K239" s="350"/>
      <c r="L239" s="350"/>
      <c r="M239" s="350"/>
      <c r="N239" s="350"/>
      <c r="O239" s="350"/>
      <c r="P239" s="350"/>
      <c r="Q239" s="350"/>
      <c r="R239" s="350"/>
      <c r="S239" s="2"/>
      <c r="T239" s="2"/>
      <c r="U239" s="2"/>
      <c r="V239" s="2"/>
      <c r="W239" s="2"/>
      <c r="X239" s="2"/>
      <c r="Y239" s="376"/>
      <c r="Z239" s="2"/>
      <c r="AA239" s="2"/>
      <c r="AB239" s="2"/>
      <c r="AC239" s="2"/>
      <c r="AD239" s="2"/>
      <c r="AE239" s="2"/>
      <c r="AF239" s="2"/>
      <c r="AG239" s="2"/>
      <c r="AH239" s="2"/>
      <c r="AI239" s="2"/>
      <c r="AJ239" s="2"/>
      <c r="AK239" s="350"/>
      <c r="AL239" s="350"/>
      <c r="AM239" s="350"/>
      <c r="AN239" s="350"/>
      <c r="AO239" s="350"/>
      <c r="AP239" s="350"/>
      <c r="AT239" s="350"/>
      <c r="AU239" s="128"/>
      <c r="AV239" s="128"/>
      <c r="AW239" s="128"/>
      <c r="AX239" s="128"/>
      <c r="AY239" s="128"/>
      <c r="AZ239" s="128"/>
      <c r="BA239" s="128"/>
      <c r="BB239" s="128"/>
      <c r="BC239" s="128"/>
      <c r="BD239" s="128"/>
      <c r="BE239" s="128"/>
      <c r="BF239" s="2"/>
      <c r="BG239" s="2"/>
      <c r="BH239" s="2"/>
      <c r="BI239" s="126"/>
      <c r="BJ239" s="126"/>
      <c r="BK239" s="376"/>
      <c r="BL239" s="2"/>
      <c r="BM239" s="2"/>
      <c r="BN239" s="2"/>
      <c r="BO239" s="2"/>
      <c r="BP239" s="2"/>
      <c r="BQ239" s="2"/>
      <c r="BR239" s="2"/>
      <c r="BS239" s="2"/>
      <c r="BT239" s="2"/>
      <c r="BU239" s="2"/>
      <c r="BV239" s="2"/>
      <c r="BW239" s="2"/>
      <c r="BX239" s="128"/>
      <c r="BY239" s="128"/>
      <c r="BZ239" s="128"/>
      <c r="CA239" s="128"/>
      <c r="CB239" s="128"/>
      <c r="CC239" s="128"/>
    </row>
    <row r="240" spans="7:82" ht="33.75" customHeight="1" x14ac:dyDescent="0.15">
      <c r="G240" s="2"/>
      <c r="H240" s="350"/>
      <c r="I240" s="350"/>
      <c r="J240" s="350"/>
      <c r="K240" s="350"/>
      <c r="L240" s="350"/>
      <c r="M240" s="350"/>
      <c r="N240" s="350"/>
      <c r="O240" s="350"/>
      <c r="P240" s="350"/>
      <c r="Q240" s="350"/>
      <c r="R240" s="350"/>
      <c r="S240" s="2"/>
      <c r="T240" s="2"/>
      <c r="U240" s="2"/>
      <c r="V240" s="2"/>
      <c r="W240" s="2"/>
      <c r="X240" s="2"/>
      <c r="Y240" s="376"/>
      <c r="Z240" s="2"/>
      <c r="AA240" s="2"/>
      <c r="AB240" s="2"/>
      <c r="AC240" s="2"/>
      <c r="AD240" s="2"/>
      <c r="AE240" s="2"/>
      <c r="AF240" s="2"/>
      <c r="AG240" s="2"/>
      <c r="AH240" s="2"/>
      <c r="AI240" s="2"/>
      <c r="AJ240" s="2"/>
      <c r="AK240" s="350"/>
      <c r="AL240" s="350"/>
      <c r="AM240" s="350"/>
      <c r="AN240" s="350"/>
      <c r="AO240" s="350"/>
      <c r="AP240" s="350"/>
      <c r="AT240" s="350"/>
      <c r="AU240" s="128"/>
      <c r="AV240" s="128"/>
      <c r="AW240" s="2"/>
      <c r="AX240" s="2"/>
      <c r="AY240" s="2"/>
      <c r="AZ240" s="2"/>
      <c r="BA240" s="2"/>
      <c r="BB240" s="2"/>
      <c r="BC240" s="2"/>
      <c r="BD240" s="2"/>
      <c r="BE240" s="2"/>
      <c r="BF240" s="2"/>
      <c r="BG240" s="2"/>
      <c r="BH240" s="2"/>
      <c r="BI240" s="2"/>
      <c r="BJ240" s="2"/>
      <c r="BK240" s="376"/>
      <c r="BL240" s="2"/>
      <c r="BM240" s="2"/>
      <c r="BN240" s="2"/>
      <c r="BO240" s="2"/>
      <c r="BP240" s="2"/>
      <c r="BQ240" s="2"/>
      <c r="BR240" s="2"/>
      <c r="BS240" s="2"/>
      <c r="BT240" s="2"/>
      <c r="BU240" s="2"/>
      <c r="BV240" s="2"/>
      <c r="BW240" s="2"/>
      <c r="BX240" s="2"/>
      <c r="BY240" s="2"/>
      <c r="BZ240" s="2"/>
      <c r="CA240" s="2"/>
      <c r="CB240" s="2"/>
      <c r="CD240" s="61"/>
    </row>
    <row r="241" spans="7:82" ht="66.75" customHeight="1" x14ac:dyDescent="0.15">
      <c r="G241" s="2"/>
      <c r="H241" s="350"/>
      <c r="I241" s="350"/>
      <c r="J241" s="350"/>
      <c r="K241" s="350"/>
      <c r="L241" s="350"/>
      <c r="M241" s="350"/>
      <c r="N241" s="350"/>
      <c r="O241" s="350"/>
      <c r="P241" s="350"/>
      <c r="Q241" s="350"/>
      <c r="R241" s="350"/>
      <c r="S241" s="2"/>
      <c r="T241" s="2"/>
      <c r="U241" s="2"/>
      <c r="V241" s="2"/>
      <c r="W241" s="2"/>
      <c r="X241" s="2"/>
      <c r="Y241" s="376"/>
      <c r="Z241" s="2"/>
      <c r="AA241" s="2"/>
      <c r="AB241" s="2"/>
      <c r="AC241" s="2"/>
      <c r="AD241" s="2"/>
      <c r="AE241" s="2"/>
      <c r="AF241" s="2"/>
      <c r="AG241" s="2"/>
      <c r="AH241" s="863" t="s">
        <v>467</v>
      </c>
      <c r="AI241" s="863"/>
      <c r="AJ241" s="863"/>
      <c r="AK241" s="863"/>
      <c r="AL241" s="863">
        <f>入力①!$D$7</f>
        <v>44881</v>
      </c>
      <c r="AM241" s="863"/>
      <c r="AN241" s="863"/>
      <c r="AO241" s="863"/>
      <c r="AP241" s="863"/>
      <c r="AQ241" s="863"/>
      <c r="AR241" s="863"/>
      <c r="AS241" s="863"/>
      <c r="AT241" s="350"/>
      <c r="AU241" s="350"/>
      <c r="AV241" s="350"/>
      <c r="AW241" s="2"/>
      <c r="AX241" s="2"/>
      <c r="AY241" s="2"/>
      <c r="AZ241" s="2"/>
      <c r="BA241" s="2"/>
      <c r="BB241" s="2"/>
      <c r="BC241" s="2"/>
      <c r="BD241" s="2"/>
      <c r="BE241" s="2"/>
      <c r="BF241" s="2"/>
      <c r="BG241" s="2"/>
      <c r="BH241" s="2"/>
      <c r="BI241" s="2"/>
      <c r="BJ241" s="2"/>
      <c r="BK241" s="376"/>
      <c r="BL241" s="2"/>
      <c r="BM241" s="2"/>
      <c r="BN241" s="2"/>
      <c r="BO241" s="2"/>
      <c r="BP241" s="2"/>
      <c r="BQ241" s="2"/>
      <c r="BR241" s="863" t="s">
        <v>467</v>
      </c>
      <c r="BS241" s="863"/>
      <c r="BT241" s="863"/>
      <c r="BU241" s="863"/>
      <c r="BV241" s="863">
        <f>入力①!$D$7</f>
        <v>44881</v>
      </c>
      <c r="BW241" s="863"/>
      <c r="BX241" s="863"/>
      <c r="BY241" s="863"/>
      <c r="BZ241" s="863"/>
      <c r="CA241" s="863"/>
      <c r="CB241" s="863"/>
      <c r="CC241" s="863"/>
      <c r="CD241" s="61"/>
    </row>
    <row r="242" spans="7:82" ht="78.75" customHeight="1" x14ac:dyDescent="0.15">
      <c r="G242" s="80"/>
      <c r="H242" s="856" t="s">
        <v>515</v>
      </c>
      <c r="I242" s="856"/>
      <c r="J242" s="856"/>
      <c r="K242" s="856"/>
      <c r="L242" s="856"/>
      <c r="M242" s="856"/>
      <c r="N242" s="856"/>
      <c r="O242" s="856"/>
      <c r="P242" s="856"/>
      <c r="Q242" s="856"/>
      <c r="R242" s="856"/>
      <c r="S242" s="856"/>
      <c r="T242" s="856"/>
      <c r="U242" s="856"/>
      <c r="V242" s="856"/>
      <c r="W242" s="856"/>
      <c r="X242" s="856"/>
      <c r="Y242" s="856"/>
      <c r="Z242" s="856"/>
      <c r="AA242" s="856"/>
      <c r="AB242" s="856"/>
      <c r="AC242" s="856"/>
      <c r="AD242" s="856"/>
      <c r="AE242" s="856"/>
      <c r="AF242" s="856"/>
      <c r="AG242" s="856"/>
      <c r="AH242" s="856"/>
      <c r="AI242" s="856"/>
      <c r="AJ242" s="856"/>
      <c r="AK242" s="856"/>
      <c r="AL242" s="856"/>
      <c r="AM242" s="856"/>
      <c r="AN242" s="856"/>
      <c r="AO242" s="856"/>
      <c r="AP242" s="856"/>
      <c r="AQ242" s="856"/>
      <c r="AR242" s="856"/>
      <c r="AS242" s="479"/>
      <c r="AU242" s="856" t="s">
        <v>516</v>
      </c>
      <c r="AV242" s="856"/>
      <c r="AW242" s="856"/>
      <c r="AX242" s="856"/>
      <c r="AY242" s="856"/>
      <c r="AZ242" s="856"/>
      <c r="BA242" s="856"/>
      <c r="BB242" s="856"/>
      <c r="BC242" s="856"/>
      <c r="BD242" s="856"/>
      <c r="BE242" s="856"/>
      <c r="BF242" s="856"/>
      <c r="BG242" s="856"/>
      <c r="BH242" s="856"/>
      <c r="BI242" s="856"/>
      <c r="BJ242" s="856"/>
      <c r="BK242" s="856"/>
      <c r="BL242" s="856"/>
      <c r="BM242" s="856"/>
      <c r="BN242" s="856"/>
      <c r="BO242" s="856"/>
      <c r="BP242" s="856"/>
      <c r="BQ242" s="856"/>
      <c r="BR242" s="856"/>
      <c r="BS242" s="856"/>
      <c r="BT242" s="856"/>
      <c r="BU242" s="856"/>
      <c r="BV242" s="856"/>
      <c r="BW242" s="856"/>
      <c r="BX242" s="856"/>
      <c r="BY242" s="856"/>
      <c r="BZ242" s="856"/>
      <c r="CA242" s="856"/>
      <c r="CB242" s="856"/>
    </row>
    <row r="243" spans="7:82" ht="15.75" customHeight="1" x14ac:dyDescent="0.15">
      <c r="G243" s="2"/>
      <c r="H243" s="857" t="s">
        <v>132</v>
      </c>
      <c r="I243" s="857"/>
      <c r="J243" s="857"/>
      <c r="K243" s="857"/>
      <c r="L243" s="857"/>
      <c r="M243" s="857"/>
      <c r="N243" s="857"/>
      <c r="O243" s="857"/>
      <c r="P243" s="857"/>
      <c r="Q243" s="857"/>
      <c r="R243" s="857"/>
      <c r="S243" s="857"/>
      <c r="T243" s="857"/>
      <c r="U243" s="857"/>
      <c r="V243" s="857"/>
      <c r="W243" s="857"/>
      <c r="X243" s="857"/>
      <c r="Y243" s="857"/>
      <c r="Z243" s="857"/>
      <c r="AA243" s="857"/>
      <c r="AB243" s="857"/>
      <c r="AC243" s="857"/>
      <c r="AD243" s="857"/>
      <c r="AE243" s="857"/>
      <c r="AF243" s="857"/>
      <c r="AG243" s="857"/>
      <c r="AH243" s="857"/>
      <c r="AI243" s="857"/>
      <c r="AJ243" s="857"/>
      <c r="AK243" s="857"/>
      <c r="AL243" s="857"/>
      <c r="AM243" s="857"/>
      <c r="AN243" s="857"/>
      <c r="AO243" s="857"/>
      <c r="AP243" s="857"/>
      <c r="AQ243" s="857"/>
      <c r="AR243" s="857"/>
      <c r="AT243" s="115"/>
      <c r="AU243" s="857" t="s">
        <v>133</v>
      </c>
      <c r="AV243" s="857"/>
      <c r="AW243" s="857"/>
      <c r="AX243" s="857"/>
      <c r="AY243" s="857"/>
      <c r="AZ243" s="857"/>
      <c r="BA243" s="857"/>
      <c r="BB243" s="857"/>
      <c r="BC243" s="857"/>
      <c r="BD243" s="857"/>
      <c r="BE243" s="857"/>
      <c r="BF243" s="857"/>
      <c r="BG243" s="857"/>
      <c r="BH243" s="857"/>
      <c r="BI243" s="857"/>
      <c r="BJ243" s="857"/>
      <c r="BK243" s="857"/>
      <c r="BL243" s="857"/>
      <c r="BM243" s="857"/>
      <c r="BN243" s="857"/>
      <c r="BO243" s="857"/>
      <c r="BP243" s="857"/>
      <c r="BQ243" s="857"/>
      <c r="BR243" s="857"/>
      <c r="BS243" s="857"/>
      <c r="BT243" s="857"/>
      <c r="BU243" s="857"/>
      <c r="BV243" s="857"/>
      <c r="BW243" s="857"/>
      <c r="BX243" s="857"/>
      <c r="BY243" s="857"/>
      <c r="BZ243" s="857"/>
      <c r="CA243" s="857"/>
      <c r="CB243" s="857"/>
      <c r="CD243" s="61"/>
    </row>
    <row r="244" spans="7:82" ht="15.75" customHeight="1" x14ac:dyDescent="0.15">
      <c r="G244" s="2"/>
      <c r="H244" s="857"/>
      <c r="I244" s="857"/>
      <c r="J244" s="857"/>
      <c r="K244" s="857"/>
      <c r="L244" s="857"/>
      <c r="M244" s="857"/>
      <c r="N244" s="857"/>
      <c r="O244" s="857"/>
      <c r="P244" s="857"/>
      <c r="Q244" s="857"/>
      <c r="R244" s="857"/>
      <c r="S244" s="857"/>
      <c r="T244" s="857"/>
      <c r="U244" s="857"/>
      <c r="V244" s="857"/>
      <c r="W244" s="857"/>
      <c r="X244" s="857"/>
      <c r="Y244" s="857"/>
      <c r="Z244" s="857"/>
      <c r="AA244" s="857"/>
      <c r="AB244" s="857"/>
      <c r="AC244" s="857"/>
      <c r="AD244" s="857"/>
      <c r="AE244" s="857"/>
      <c r="AF244" s="857"/>
      <c r="AG244" s="857"/>
      <c r="AH244" s="857"/>
      <c r="AI244" s="857"/>
      <c r="AJ244" s="857"/>
      <c r="AK244" s="857"/>
      <c r="AL244" s="857"/>
      <c r="AM244" s="857"/>
      <c r="AN244" s="857"/>
      <c r="AO244" s="857"/>
      <c r="AP244" s="857"/>
      <c r="AQ244" s="857"/>
      <c r="AR244" s="857"/>
      <c r="AT244" s="359"/>
      <c r="AU244" s="857"/>
      <c r="AV244" s="857"/>
      <c r="AW244" s="857"/>
      <c r="AX244" s="857"/>
      <c r="AY244" s="857"/>
      <c r="AZ244" s="857"/>
      <c r="BA244" s="857"/>
      <c r="BB244" s="857"/>
      <c r="BC244" s="857"/>
      <c r="BD244" s="857"/>
      <c r="BE244" s="857"/>
      <c r="BF244" s="857"/>
      <c r="BG244" s="857"/>
      <c r="BH244" s="857"/>
      <c r="BI244" s="857"/>
      <c r="BJ244" s="857"/>
      <c r="BK244" s="857"/>
      <c r="BL244" s="857"/>
      <c r="BM244" s="857"/>
      <c r="BN244" s="857"/>
      <c r="BO244" s="857"/>
      <c r="BP244" s="857"/>
      <c r="BQ244" s="857"/>
      <c r="BR244" s="857"/>
      <c r="BS244" s="857"/>
      <c r="BT244" s="857"/>
      <c r="BU244" s="857"/>
      <c r="BV244" s="857"/>
      <c r="BW244" s="857"/>
      <c r="BX244" s="857"/>
      <c r="BY244" s="857"/>
      <c r="BZ244" s="857"/>
      <c r="CA244" s="857"/>
      <c r="CB244" s="857"/>
      <c r="CD244" s="61"/>
    </row>
    <row r="245" spans="7:82" ht="15.75" customHeight="1" x14ac:dyDescent="0.15">
      <c r="G245" s="2"/>
      <c r="H245" s="857"/>
      <c r="I245" s="857"/>
      <c r="J245" s="857"/>
      <c r="K245" s="857"/>
      <c r="L245" s="857"/>
      <c r="M245" s="857"/>
      <c r="N245" s="857"/>
      <c r="O245" s="857"/>
      <c r="P245" s="857"/>
      <c r="Q245" s="857"/>
      <c r="R245" s="857"/>
      <c r="S245" s="857"/>
      <c r="T245" s="857"/>
      <c r="U245" s="857"/>
      <c r="V245" s="857"/>
      <c r="W245" s="857"/>
      <c r="X245" s="857"/>
      <c r="Y245" s="857"/>
      <c r="Z245" s="857"/>
      <c r="AA245" s="857"/>
      <c r="AB245" s="857"/>
      <c r="AC245" s="857"/>
      <c r="AD245" s="857"/>
      <c r="AE245" s="857"/>
      <c r="AF245" s="857"/>
      <c r="AG245" s="857"/>
      <c r="AH245" s="857"/>
      <c r="AI245" s="857"/>
      <c r="AJ245" s="857"/>
      <c r="AK245" s="857"/>
      <c r="AL245" s="857"/>
      <c r="AM245" s="857"/>
      <c r="AN245" s="857"/>
      <c r="AO245" s="857"/>
      <c r="AP245" s="857"/>
      <c r="AQ245" s="857"/>
      <c r="AR245" s="857"/>
      <c r="AT245" s="359"/>
      <c r="AU245" s="857"/>
      <c r="AV245" s="857"/>
      <c r="AW245" s="857"/>
      <c r="AX245" s="857"/>
      <c r="AY245" s="857"/>
      <c r="AZ245" s="857"/>
      <c r="BA245" s="857"/>
      <c r="BB245" s="857"/>
      <c r="BC245" s="857"/>
      <c r="BD245" s="857"/>
      <c r="BE245" s="857"/>
      <c r="BF245" s="857"/>
      <c r="BG245" s="857"/>
      <c r="BH245" s="857"/>
      <c r="BI245" s="857"/>
      <c r="BJ245" s="857"/>
      <c r="BK245" s="857"/>
      <c r="BL245" s="857"/>
      <c r="BM245" s="857"/>
      <c r="BN245" s="857"/>
      <c r="BO245" s="857"/>
      <c r="BP245" s="857"/>
      <c r="BQ245" s="857"/>
      <c r="BR245" s="857"/>
      <c r="BS245" s="857"/>
      <c r="BT245" s="857"/>
      <c r="BU245" s="857"/>
      <c r="BV245" s="857"/>
      <c r="BW245" s="857"/>
      <c r="BX245" s="857"/>
      <c r="BY245" s="857"/>
      <c r="BZ245" s="857"/>
      <c r="CA245" s="857"/>
      <c r="CB245" s="857"/>
      <c r="CD245" s="61"/>
    </row>
    <row r="246" spans="7:82" ht="15.75" customHeight="1" x14ac:dyDescent="0.15">
      <c r="G246" s="2"/>
      <c r="H246" s="857"/>
      <c r="I246" s="857"/>
      <c r="J246" s="857"/>
      <c r="K246" s="857"/>
      <c r="L246" s="857"/>
      <c r="M246" s="857"/>
      <c r="N246" s="857"/>
      <c r="O246" s="857"/>
      <c r="P246" s="857"/>
      <c r="Q246" s="857"/>
      <c r="R246" s="857"/>
      <c r="S246" s="857"/>
      <c r="T246" s="857"/>
      <c r="U246" s="857"/>
      <c r="V246" s="857"/>
      <c r="W246" s="857"/>
      <c r="X246" s="857"/>
      <c r="Y246" s="857"/>
      <c r="Z246" s="857"/>
      <c r="AA246" s="857"/>
      <c r="AB246" s="857"/>
      <c r="AC246" s="857"/>
      <c r="AD246" s="857"/>
      <c r="AE246" s="857"/>
      <c r="AF246" s="857"/>
      <c r="AG246" s="857"/>
      <c r="AH246" s="857"/>
      <c r="AI246" s="857"/>
      <c r="AJ246" s="857"/>
      <c r="AK246" s="857"/>
      <c r="AL246" s="857"/>
      <c r="AM246" s="857"/>
      <c r="AN246" s="857"/>
      <c r="AO246" s="857"/>
      <c r="AP246" s="857"/>
      <c r="AQ246" s="857"/>
      <c r="AR246" s="857"/>
      <c r="AT246" s="360"/>
      <c r="AU246" s="857"/>
      <c r="AV246" s="857"/>
      <c r="AW246" s="857"/>
      <c r="AX246" s="857"/>
      <c r="AY246" s="857"/>
      <c r="AZ246" s="857"/>
      <c r="BA246" s="857"/>
      <c r="BB246" s="857"/>
      <c r="BC246" s="857"/>
      <c r="BD246" s="857"/>
      <c r="BE246" s="857"/>
      <c r="BF246" s="857"/>
      <c r="BG246" s="857"/>
      <c r="BH246" s="857"/>
      <c r="BI246" s="857"/>
      <c r="BJ246" s="857"/>
      <c r="BK246" s="857"/>
      <c r="BL246" s="857"/>
      <c r="BM246" s="857"/>
      <c r="BN246" s="857"/>
      <c r="BO246" s="857"/>
      <c r="BP246" s="857"/>
      <c r="BQ246" s="857"/>
      <c r="BR246" s="857"/>
      <c r="BS246" s="857"/>
      <c r="BT246" s="857"/>
      <c r="BU246" s="857"/>
      <c r="BV246" s="857"/>
      <c r="BW246" s="857"/>
      <c r="BX246" s="857"/>
      <c r="BY246" s="857"/>
      <c r="BZ246" s="857"/>
      <c r="CA246" s="857"/>
      <c r="CB246" s="857"/>
      <c r="CD246" s="61"/>
    </row>
    <row r="247" spans="7:82" ht="15.75" customHeight="1" x14ac:dyDescent="0.15">
      <c r="G247" s="2"/>
      <c r="H247" s="117"/>
      <c r="I247" s="117"/>
      <c r="J247" s="117"/>
      <c r="K247" s="117"/>
      <c r="L247" s="117"/>
      <c r="M247" s="117"/>
      <c r="N247" s="117"/>
      <c r="O247" s="117"/>
      <c r="P247" s="117"/>
      <c r="Q247" s="128"/>
      <c r="R247" s="128"/>
      <c r="S247" s="128"/>
      <c r="T247" s="128"/>
      <c r="U247" s="117"/>
      <c r="V247" s="117"/>
      <c r="W247" s="117"/>
      <c r="X247" s="117"/>
      <c r="Y247" s="385"/>
      <c r="Z247" s="128"/>
      <c r="AA247" s="128"/>
      <c r="AB247" s="128"/>
      <c r="AC247" s="128"/>
      <c r="AD247" s="128"/>
      <c r="AE247" s="128"/>
      <c r="AF247" s="128"/>
      <c r="AG247" s="128"/>
      <c r="AH247" s="128"/>
      <c r="AI247" s="128"/>
      <c r="AJ247" s="128"/>
      <c r="AK247" s="128"/>
      <c r="AL247" s="128"/>
      <c r="AM247" s="128"/>
      <c r="AN247" s="128"/>
      <c r="AO247" s="128"/>
      <c r="AP247" s="128"/>
      <c r="AT247" s="117"/>
      <c r="AU247" s="117"/>
      <c r="AV247" s="117"/>
      <c r="AW247" s="128"/>
      <c r="AX247" s="128"/>
      <c r="AY247" s="128"/>
      <c r="AZ247" s="128"/>
      <c r="BA247" s="128"/>
      <c r="BB247" s="128"/>
      <c r="BC247" s="128"/>
      <c r="BD247" s="128"/>
      <c r="BE247" s="117"/>
      <c r="BF247" s="117"/>
      <c r="BG247" s="128"/>
      <c r="BH247" s="128"/>
      <c r="BI247" s="128"/>
      <c r="BJ247" s="128"/>
      <c r="BK247" s="374"/>
      <c r="BL247" s="128"/>
      <c r="BM247" s="128"/>
      <c r="BN247" s="128"/>
      <c r="BO247" s="128"/>
      <c r="BP247" s="128"/>
      <c r="BQ247" s="128"/>
      <c r="BR247" s="128"/>
      <c r="BS247" s="128"/>
      <c r="BT247" s="128"/>
      <c r="BU247" s="128"/>
      <c r="BV247" s="128"/>
      <c r="BW247" s="128"/>
      <c r="BX247" s="128"/>
      <c r="BY247" s="128"/>
      <c r="BZ247" s="128"/>
      <c r="CA247" s="128"/>
      <c r="CB247" s="128"/>
      <c r="CD247" s="61"/>
    </row>
    <row r="248" spans="7:82" ht="15.75" customHeight="1" x14ac:dyDescent="0.15">
      <c r="G248" s="2"/>
      <c r="H248" s="877" t="s">
        <v>72</v>
      </c>
      <c r="I248" s="877"/>
      <c r="J248" s="877"/>
      <c r="K248" s="877"/>
      <c r="L248" s="877"/>
      <c r="M248" s="877"/>
      <c r="N248" s="877"/>
      <c r="O248" s="877"/>
      <c r="P248" s="877"/>
      <c r="Q248" s="877"/>
      <c r="R248" s="877"/>
      <c r="S248" s="877"/>
      <c r="T248" s="877"/>
      <c r="U248" s="877"/>
      <c r="V248" s="877"/>
      <c r="W248" s="877"/>
      <c r="X248" s="877"/>
      <c r="Y248" s="877"/>
      <c r="Z248" s="214"/>
      <c r="AA248" s="877" t="s">
        <v>76</v>
      </c>
      <c r="AB248" s="877"/>
      <c r="AC248" s="877"/>
      <c r="AD248" s="877"/>
      <c r="AE248" s="877"/>
      <c r="AF248" s="877"/>
      <c r="AG248" s="877"/>
      <c r="AH248" s="877"/>
      <c r="AI248" s="877"/>
      <c r="AJ248" s="877"/>
      <c r="AK248" s="877"/>
      <c r="AL248" s="877"/>
      <c r="AM248" s="877"/>
      <c r="AN248" s="877"/>
      <c r="AO248" s="877"/>
      <c r="AP248" s="877"/>
      <c r="AQ248" s="877"/>
      <c r="AR248" s="877"/>
      <c r="AT248" s="350"/>
      <c r="AU248" s="877" t="s">
        <v>72</v>
      </c>
      <c r="AV248" s="877"/>
      <c r="AW248" s="877"/>
      <c r="AX248" s="877"/>
      <c r="AY248" s="877"/>
      <c r="AZ248" s="877"/>
      <c r="BA248" s="877"/>
      <c r="BB248" s="877"/>
      <c r="BC248" s="877"/>
      <c r="BD248" s="877"/>
      <c r="BE248" s="877"/>
      <c r="BF248" s="877"/>
      <c r="BG248" s="877"/>
      <c r="BH248" s="877"/>
      <c r="BI248" s="877"/>
      <c r="BJ248" s="877"/>
      <c r="BK248" s="374"/>
      <c r="BL248" s="877" t="s">
        <v>76</v>
      </c>
      <c r="BM248" s="877"/>
      <c r="BN248" s="877"/>
      <c r="BO248" s="877"/>
      <c r="BP248" s="877"/>
      <c r="BQ248" s="877"/>
      <c r="BR248" s="877"/>
      <c r="BS248" s="877"/>
      <c r="BT248" s="877"/>
      <c r="BU248" s="877"/>
      <c r="BV248" s="877"/>
      <c r="BW248" s="877"/>
      <c r="BX248" s="877"/>
      <c r="BY248" s="877"/>
      <c r="BZ248" s="877"/>
      <c r="CA248" s="877"/>
      <c r="CB248" s="877"/>
      <c r="CD248" s="61"/>
    </row>
    <row r="249" spans="7:82" ht="15.75" customHeight="1" x14ac:dyDescent="0.15">
      <c r="G249" s="2"/>
      <c r="H249" s="877"/>
      <c r="I249" s="877"/>
      <c r="J249" s="877"/>
      <c r="K249" s="877"/>
      <c r="L249" s="877"/>
      <c r="M249" s="877"/>
      <c r="N249" s="877"/>
      <c r="O249" s="877"/>
      <c r="P249" s="877"/>
      <c r="Q249" s="877"/>
      <c r="R249" s="877"/>
      <c r="S249" s="877"/>
      <c r="T249" s="877"/>
      <c r="U249" s="877"/>
      <c r="V249" s="877"/>
      <c r="W249" s="877"/>
      <c r="X249" s="877"/>
      <c r="Y249" s="877"/>
      <c r="Z249" s="214"/>
      <c r="AA249" s="877"/>
      <c r="AB249" s="877"/>
      <c r="AC249" s="877"/>
      <c r="AD249" s="877"/>
      <c r="AE249" s="877"/>
      <c r="AF249" s="877"/>
      <c r="AG249" s="877"/>
      <c r="AH249" s="877"/>
      <c r="AI249" s="877"/>
      <c r="AJ249" s="877"/>
      <c r="AK249" s="877"/>
      <c r="AL249" s="877"/>
      <c r="AM249" s="877"/>
      <c r="AN249" s="877"/>
      <c r="AO249" s="877"/>
      <c r="AP249" s="877"/>
      <c r="AQ249" s="877"/>
      <c r="AR249" s="877"/>
      <c r="AT249" s="99"/>
      <c r="AU249" s="877"/>
      <c r="AV249" s="877"/>
      <c r="AW249" s="877"/>
      <c r="AX249" s="877"/>
      <c r="AY249" s="877"/>
      <c r="AZ249" s="877"/>
      <c r="BA249" s="877"/>
      <c r="BB249" s="877"/>
      <c r="BC249" s="877"/>
      <c r="BD249" s="877"/>
      <c r="BE249" s="877"/>
      <c r="BF249" s="877"/>
      <c r="BG249" s="877"/>
      <c r="BH249" s="877"/>
      <c r="BI249" s="877"/>
      <c r="BJ249" s="877"/>
      <c r="BK249" s="374"/>
      <c r="BL249" s="877"/>
      <c r="BM249" s="877"/>
      <c r="BN249" s="877"/>
      <c r="BO249" s="877"/>
      <c r="BP249" s="877"/>
      <c r="BQ249" s="877"/>
      <c r="BR249" s="877"/>
      <c r="BS249" s="877"/>
      <c r="BT249" s="877"/>
      <c r="BU249" s="877"/>
      <c r="BV249" s="877"/>
      <c r="BW249" s="877"/>
      <c r="BX249" s="877"/>
      <c r="BY249" s="877"/>
      <c r="BZ249" s="877"/>
      <c r="CA249" s="877"/>
      <c r="CB249" s="877"/>
      <c r="CD249" s="61"/>
    </row>
    <row r="250" spans="7:82" ht="15.75" customHeight="1" x14ac:dyDescent="0.15">
      <c r="G250" s="2"/>
      <c r="H250" s="877"/>
      <c r="I250" s="877"/>
      <c r="J250" s="877"/>
      <c r="K250" s="877"/>
      <c r="L250" s="877"/>
      <c r="M250" s="877"/>
      <c r="N250" s="877"/>
      <c r="O250" s="877"/>
      <c r="P250" s="877"/>
      <c r="Q250" s="877"/>
      <c r="R250" s="877"/>
      <c r="S250" s="877"/>
      <c r="T250" s="877"/>
      <c r="U250" s="877"/>
      <c r="V250" s="877"/>
      <c r="W250" s="877"/>
      <c r="X250" s="877"/>
      <c r="Y250" s="877"/>
      <c r="Z250" s="214"/>
      <c r="AA250" s="877"/>
      <c r="AB250" s="877"/>
      <c r="AC250" s="877"/>
      <c r="AD250" s="877"/>
      <c r="AE250" s="877"/>
      <c r="AF250" s="877"/>
      <c r="AG250" s="877"/>
      <c r="AH250" s="877"/>
      <c r="AI250" s="877"/>
      <c r="AJ250" s="877"/>
      <c r="AK250" s="877"/>
      <c r="AL250" s="877"/>
      <c r="AM250" s="877"/>
      <c r="AN250" s="877"/>
      <c r="AO250" s="877"/>
      <c r="AP250" s="877"/>
      <c r="AQ250" s="877"/>
      <c r="AR250" s="877"/>
      <c r="AT250" s="99"/>
      <c r="AU250" s="877"/>
      <c r="AV250" s="877"/>
      <c r="AW250" s="877"/>
      <c r="AX250" s="877"/>
      <c r="AY250" s="877"/>
      <c r="AZ250" s="877"/>
      <c r="BA250" s="877"/>
      <c r="BB250" s="877"/>
      <c r="BC250" s="877"/>
      <c r="BD250" s="877"/>
      <c r="BE250" s="877"/>
      <c r="BF250" s="877"/>
      <c r="BG250" s="877"/>
      <c r="BH250" s="877"/>
      <c r="BI250" s="877"/>
      <c r="BJ250" s="877"/>
      <c r="BK250" s="374"/>
      <c r="BL250" s="877"/>
      <c r="BM250" s="877"/>
      <c r="BN250" s="877"/>
      <c r="BO250" s="877"/>
      <c r="BP250" s="877"/>
      <c r="BQ250" s="877"/>
      <c r="BR250" s="877"/>
      <c r="BS250" s="877"/>
      <c r="BT250" s="877"/>
      <c r="BU250" s="877"/>
      <c r="BV250" s="877"/>
      <c r="BW250" s="877"/>
      <c r="BX250" s="877"/>
      <c r="BY250" s="877"/>
      <c r="BZ250" s="877"/>
      <c r="CA250" s="877"/>
      <c r="CB250" s="877"/>
      <c r="CD250" s="61"/>
    </row>
    <row r="251" spans="7:82" ht="15.75" customHeight="1" x14ac:dyDescent="0.15">
      <c r="G251" s="2"/>
      <c r="H251" s="128"/>
      <c r="I251" s="99"/>
      <c r="J251" s="99"/>
      <c r="K251" s="99"/>
      <c r="L251" s="128"/>
      <c r="M251" s="128"/>
      <c r="N251" s="128"/>
      <c r="O251" s="128"/>
      <c r="P251" s="128"/>
      <c r="Q251" s="128"/>
      <c r="R251" s="128"/>
      <c r="S251" s="128"/>
      <c r="T251" s="128"/>
      <c r="U251" s="128"/>
      <c r="V251" s="128"/>
      <c r="W251" s="128"/>
      <c r="X251" s="128"/>
      <c r="Y251" s="374"/>
      <c r="Z251" s="80"/>
      <c r="AA251" s="128"/>
      <c r="AB251" s="128"/>
      <c r="AC251" s="128"/>
      <c r="AD251" s="128"/>
      <c r="AE251" s="128"/>
      <c r="AF251" s="128"/>
      <c r="AG251" s="128"/>
      <c r="AH251" s="128"/>
      <c r="AI251" s="128"/>
      <c r="AJ251" s="128"/>
      <c r="AK251" s="128"/>
      <c r="AL251" s="128"/>
      <c r="AM251" s="128"/>
      <c r="AN251" s="128"/>
      <c r="AO251" s="128"/>
      <c r="AP251" s="128"/>
      <c r="AQ251" s="21"/>
      <c r="AR251" s="21"/>
      <c r="AT251" s="99"/>
      <c r="AU251" s="128"/>
      <c r="AV251" s="99"/>
      <c r="AW251" s="99"/>
      <c r="AX251" s="99"/>
      <c r="AY251" s="128"/>
      <c r="AZ251" s="128"/>
      <c r="BA251" s="128"/>
      <c r="BB251" s="128"/>
      <c r="BC251" s="128"/>
      <c r="BD251" s="128"/>
      <c r="BE251" s="128"/>
      <c r="BF251" s="128"/>
      <c r="BG251" s="128"/>
      <c r="BH251" s="128"/>
      <c r="BI251" s="128"/>
      <c r="BJ251" s="128"/>
      <c r="BK251" s="374"/>
      <c r="BL251" s="128"/>
      <c r="BM251" s="80"/>
      <c r="BN251" s="128"/>
      <c r="BO251" s="128"/>
      <c r="BP251" s="128"/>
      <c r="BQ251" s="128"/>
      <c r="BR251" s="128"/>
      <c r="BS251" s="128"/>
      <c r="BT251" s="128"/>
      <c r="BU251" s="128"/>
      <c r="BV251" s="128"/>
      <c r="BW251" s="128"/>
      <c r="BX251" s="128"/>
      <c r="BY251" s="128"/>
      <c r="BZ251" s="128"/>
      <c r="CA251" s="128"/>
      <c r="CB251" s="128"/>
      <c r="CD251" s="61"/>
    </row>
    <row r="252" spans="7:82" ht="15.75" customHeight="1" x14ac:dyDescent="0.35">
      <c r="G252" s="2"/>
      <c r="H252" s="121"/>
      <c r="I252" s="122"/>
      <c r="J252" s="122"/>
      <c r="K252" s="122"/>
      <c r="L252" s="121"/>
      <c r="M252" s="121"/>
      <c r="N252" s="121"/>
      <c r="O252" s="123"/>
      <c r="P252" s="123"/>
      <c r="Q252" s="121"/>
      <c r="R252" s="121"/>
      <c r="S252" s="121"/>
      <c r="T252" s="121"/>
      <c r="U252" s="121"/>
      <c r="V252" s="121"/>
      <c r="W252" s="121"/>
      <c r="X252" s="121"/>
      <c r="Y252" s="374"/>
      <c r="Z252" s="128"/>
      <c r="AA252" s="128"/>
      <c r="AB252" s="128"/>
      <c r="AC252" s="128"/>
      <c r="AD252" s="128"/>
      <c r="AE252" s="128"/>
      <c r="AF252" s="128"/>
      <c r="AG252" s="128"/>
      <c r="AH252" s="128"/>
      <c r="AI252" s="128"/>
      <c r="AJ252" s="128"/>
      <c r="AK252" s="128"/>
      <c r="AL252" s="128"/>
      <c r="AM252" s="128"/>
      <c r="AN252" s="128"/>
      <c r="AO252" s="128"/>
      <c r="AP252" s="128"/>
      <c r="AQ252" s="21"/>
      <c r="AR252" s="21"/>
      <c r="AT252" s="350"/>
      <c r="AU252" s="121"/>
      <c r="AV252" s="122"/>
      <c r="AW252" s="122"/>
      <c r="AX252" s="122"/>
      <c r="AY252" s="121"/>
      <c r="AZ252" s="121"/>
      <c r="BA252" s="121"/>
      <c r="BB252" s="123"/>
      <c r="BC252" s="123"/>
      <c r="BD252" s="121"/>
      <c r="BE252" s="121"/>
      <c r="BF252" s="121"/>
      <c r="BG252" s="121"/>
      <c r="BH252" s="121"/>
      <c r="BI252" s="121"/>
      <c r="BJ252" s="121"/>
      <c r="BK252" s="374"/>
      <c r="BL252" s="128"/>
      <c r="BM252" s="128"/>
      <c r="BN252" s="128"/>
      <c r="BO252" s="128"/>
      <c r="BP252" s="128"/>
      <c r="BQ252" s="128"/>
      <c r="BR252" s="128"/>
      <c r="BS252" s="128"/>
      <c r="BT252" s="128"/>
      <c r="BU252" s="128"/>
      <c r="BV252" s="128"/>
      <c r="BW252" s="128"/>
      <c r="BX252" s="128"/>
      <c r="BY252" s="128"/>
      <c r="BZ252" s="128"/>
      <c r="CA252" s="128"/>
      <c r="CB252" s="128"/>
      <c r="CD252" s="61"/>
    </row>
    <row r="253" spans="7:82" ht="8.25" customHeight="1" thickBot="1" x14ac:dyDescent="0.4">
      <c r="G253" s="2"/>
      <c r="H253" s="121"/>
      <c r="I253" s="122"/>
      <c r="J253" s="122"/>
      <c r="K253" s="122"/>
      <c r="L253" s="121"/>
      <c r="M253" s="121"/>
      <c r="N253" s="121"/>
      <c r="O253" s="123"/>
      <c r="P253" s="123"/>
      <c r="Q253" s="121"/>
      <c r="R253" s="121"/>
      <c r="S253" s="121"/>
      <c r="T253" s="121"/>
      <c r="U253" s="121"/>
      <c r="V253" s="121"/>
      <c r="W253" s="121"/>
      <c r="X253" s="121"/>
      <c r="Y253" s="374"/>
      <c r="Z253" s="128"/>
      <c r="AA253" s="128"/>
      <c r="AB253" s="128"/>
      <c r="AC253" s="128"/>
      <c r="AD253" s="128"/>
      <c r="AE253" s="128"/>
      <c r="AF253" s="128"/>
      <c r="AG253" s="128"/>
      <c r="AH253" s="128"/>
      <c r="AI253" s="128"/>
      <c r="AJ253" s="128"/>
      <c r="AK253" s="128"/>
      <c r="AL253" s="128"/>
      <c r="AM253" s="128"/>
      <c r="AN253" s="128"/>
      <c r="AO253" s="128"/>
      <c r="AP253" s="128"/>
      <c r="AQ253" s="21"/>
      <c r="AR253" s="21"/>
      <c r="AT253" s="350"/>
      <c r="AU253" s="121"/>
      <c r="AV253" s="122"/>
      <c r="AW253" s="122"/>
      <c r="AX253" s="122"/>
      <c r="AY253" s="121"/>
      <c r="AZ253" s="121"/>
      <c r="BA253" s="121"/>
      <c r="BB253" s="123"/>
      <c r="BC253" s="123"/>
      <c r="BD253" s="121"/>
      <c r="BE253" s="121"/>
      <c r="BF253" s="121"/>
      <c r="BG253" s="121"/>
      <c r="BH253" s="121"/>
      <c r="BI253" s="121"/>
      <c r="BJ253" s="121"/>
      <c r="BK253" s="374"/>
      <c r="BL253" s="128"/>
      <c r="BM253" s="128"/>
      <c r="BN253" s="128"/>
      <c r="BO253" s="128"/>
      <c r="BP253" s="128"/>
      <c r="BQ253" s="128"/>
      <c r="BR253" s="128"/>
      <c r="BS253" s="128"/>
      <c r="BT253" s="128"/>
      <c r="BU253" s="128"/>
      <c r="BV253" s="128"/>
      <c r="BW253" s="128"/>
      <c r="BX253" s="128"/>
      <c r="BY253" s="128"/>
      <c r="BZ253" s="128"/>
      <c r="CA253" s="128"/>
      <c r="CB253" s="128"/>
      <c r="CD253" s="61"/>
    </row>
    <row r="254" spans="7:82" ht="15.75" customHeight="1" thickBot="1" x14ac:dyDescent="0.2">
      <c r="G254" s="2"/>
      <c r="H254" s="122"/>
      <c r="I254" s="122"/>
      <c r="J254" s="122"/>
      <c r="K254" s="122"/>
      <c r="L254" s="122"/>
      <c r="M254" s="122"/>
      <c r="N254" s="122"/>
      <c r="O254" s="122"/>
      <c r="P254" s="122"/>
      <c r="Q254" s="122"/>
      <c r="R254" s="122"/>
      <c r="S254" s="124"/>
      <c r="T254" s="121"/>
      <c r="U254" s="121"/>
      <c r="V254" s="121"/>
      <c r="W254" s="121"/>
      <c r="X254" s="121"/>
      <c r="Y254" s="374"/>
      <c r="Z254" s="128"/>
      <c r="AA254" s="128"/>
      <c r="AB254" s="866">
        <f>Z126</f>
        <v>2</v>
      </c>
      <c r="AC254" s="867"/>
      <c r="AD254" s="867"/>
      <c r="AE254" s="867"/>
      <c r="AF254" s="868"/>
      <c r="AG254" s="875" t="s">
        <v>202</v>
      </c>
      <c r="AH254" s="876"/>
      <c r="AI254" s="876"/>
      <c r="AJ254" s="75"/>
      <c r="AK254" s="75"/>
      <c r="AL254" s="75"/>
      <c r="AM254" s="75"/>
      <c r="AN254" s="75"/>
      <c r="AO254" s="75"/>
      <c r="AP254" s="75"/>
      <c r="AT254" s="75"/>
      <c r="AU254" s="122"/>
      <c r="AV254" s="122"/>
      <c r="AW254" s="122"/>
      <c r="AX254" s="122"/>
      <c r="AY254" s="122"/>
      <c r="AZ254" s="122"/>
      <c r="BA254" s="122"/>
      <c r="BB254" s="122"/>
      <c r="BC254" s="122"/>
      <c r="BD254" s="122"/>
      <c r="BE254" s="122"/>
      <c r="BF254" s="124"/>
      <c r="BG254" s="121"/>
      <c r="BH254" s="121"/>
      <c r="BI254" s="121"/>
      <c r="BJ254" s="121"/>
      <c r="BK254" s="374"/>
      <c r="BL254" s="128"/>
      <c r="BM254" s="866">
        <f>Z129</f>
        <v>1.75</v>
      </c>
      <c r="BN254" s="867"/>
      <c r="BO254" s="867"/>
      <c r="BP254" s="867"/>
      <c r="BQ254" s="868"/>
      <c r="BR254" s="875" t="s">
        <v>202</v>
      </c>
      <c r="BS254" s="876"/>
      <c r="BT254" s="876"/>
      <c r="BW254" s="75"/>
      <c r="BX254" s="75"/>
      <c r="BY254" s="75"/>
      <c r="BZ254" s="75"/>
      <c r="CA254" s="75"/>
      <c r="CB254" s="75"/>
      <c r="CD254" s="61"/>
    </row>
    <row r="255" spans="7:82" ht="15.75" customHeight="1" x14ac:dyDescent="0.15">
      <c r="G255" s="2"/>
      <c r="H255" s="122"/>
      <c r="I255" s="866">
        <f>S126</f>
        <v>2.625</v>
      </c>
      <c r="J255" s="867"/>
      <c r="K255" s="867"/>
      <c r="L255" s="867"/>
      <c r="M255" s="868"/>
      <c r="N255" s="875" t="s">
        <v>202</v>
      </c>
      <c r="O255" s="876"/>
      <c r="P255" s="876"/>
      <c r="Q255" s="122"/>
      <c r="R255" s="122"/>
      <c r="S255" s="124"/>
      <c r="T255" s="121"/>
      <c r="U255" s="121"/>
      <c r="V255" s="121"/>
      <c r="W255" s="121"/>
      <c r="X255" s="121"/>
      <c r="Y255" s="374"/>
      <c r="Z255" s="128"/>
      <c r="AA255" s="128"/>
      <c r="AB255" s="869"/>
      <c r="AC255" s="870"/>
      <c r="AD255" s="870"/>
      <c r="AE255" s="870"/>
      <c r="AF255" s="871"/>
      <c r="AG255" s="875"/>
      <c r="AH255" s="876"/>
      <c r="AI255" s="876"/>
      <c r="AJ255" s="75"/>
      <c r="AK255" s="75"/>
      <c r="AL255" s="75"/>
      <c r="AM255" s="75"/>
      <c r="AN255" s="75"/>
      <c r="AO255" s="75"/>
      <c r="AP255" s="75"/>
      <c r="AT255" s="75"/>
      <c r="AU255" s="122"/>
      <c r="AV255" s="866">
        <f>S129</f>
        <v>2.125</v>
      </c>
      <c r="AW255" s="867"/>
      <c r="AX255" s="867"/>
      <c r="AY255" s="867"/>
      <c r="AZ255" s="868"/>
      <c r="BA255" s="875" t="s">
        <v>202</v>
      </c>
      <c r="BB255" s="876"/>
      <c r="BC255" s="876"/>
      <c r="BD255" s="122"/>
      <c r="BE255" s="122"/>
      <c r="BF255" s="124"/>
      <c r="BG255" s="121"/>
      <c r="BH255" s="121"/>
      <c r="BI255" s="121"/>
      <c r="BJ255" s="121"/>
      <c r="BK255" s="374"/>
      <c r="BL255" s="128"/>
      <c r="BM255" s="869"/>
      <c r="BN255" s="870"/>
      <c r="BO255" s="870"/>
      <c r="BP255" s="870"/>
      <c r="BQ255" s="871"/>
      <c r="BR255" s="875"/>
      <c r="BS255" s="876"/>
      <c r="BT255" s="876"/>
      <c r="BW255" s="75"/>
      <c r="BX255" s="75"/>
      <c r="BY255" s="75"/>
      <c r="BZ255" s="75"/>
      <c r="CA255" s="75"/>
      <c r="CB255" s="75"/>
      <c r="CD255" s="61"/>
    </row>
    <row r="256" spans="7:82" ht="15.75" customHeight="1" x14ac:dyDescent="0.15">
      <c r="G256" s="2"/>
      <c r="H256" s="125"/>
      <c r="I256" s="869"/>
      <c r="J256" s="870"/>
      <c r="K256" s="870"/>
      <c r="L256" s="870"/>
      <c r="M256" s="871"/>
      <c r="N256" s="875"/>
      <c r="O256" s="876"/>
      <c r="P256" s="876"/>
      <c r="Q256" s="121"/>
      <c r="R256" s="121"/>
      <c r="S256" s="121"/>
      <c r="T256" s="121"/>
      <c r="U256" s="121"/>
      <c r="V256" s="121"/>
      <c r="W256" s="121"/>
      <c r="X256" s="121"/>
      <c r="Y256" s="374"/>
      <c r="Z256" s="128"/>
      <c r="AA256" s="128"/>
      <c r="AB256" s="869"/>
      <c r="AC256" s="870"/>
      <c r="AD256" s="870"/>
      <c r="AE256" s="870"/>
      <c r="AF256" s="871"/>
      <c r="AG256" s="875"/>
      <c r="AH256" s="876"/>
      <c r="AI256" s="876"/>
      <c r="AJ256" s="128"/>
      <c r="AK256" s="128"/>
      <c r="AL256" s="128"/>
      <c r="AM256" s="128"/>
      <c r="AN256" s="128"/>
      <c r="AO256" s="128"/>
      <c r="AP256" s="128"/>
      <c r="AT256" s="350"/>
      <c r="AU256" s="125"/>
      <c r="AV256" s="869"/>
      <c r="AW256" s="870"/>
      <c r="AX256" s="870"/>
      <c r="AY256" s="870"/>
      <c r="AZ256" s="871"/>
      <c r="BA256" s="875"/>
      <c r="BB256" s="876"/>
      <c r="BC256" s="876"/>
      <c r="BD256" s="121"/>
      <c r="BE256" s="121"/>
      <c r="BF256" s="121"/>
      <c r="BG256" s="121"/>
      <c r="BH256" s="121"/>
      <c r="BI256" s="121"/>
      <c r="BJ256" s="121"/>
      <c r="BK256" s="374"/>
      <c r="BL256" s="128"/>
      <c r="BM256" s="869"/>
      <c r="BN256" s="870"/>
      <c r="BO256" s="870"/>
      <c r="BP256" s="870"/>
      <c r="BQ256" s="871"/>
      <c r="BR256" s="875"/>
      <c r="BS256" s="876"/>
      <c r="BT256" s="876"/>
      <c r="BW256" s="128"/>
      <c r="BX256" s="128"/>
      <c r="BY256" s="128"/>
      <c r="BZ256" s="128"/>
      <c r="CA256" s="128"/>
      <c r="CB256" s="128"/>
      <c r="CD256" s="61"/>
    </row>
    <row r="257" spans="7:80" ht="15.75" customHeight="1" x14ac:dyDescent="0.15">
      <c r="G257" s="2"/>
      <c r="H257" s="125"/>
      <c r="I257" s="869"/>
      <c r="J257" s="870"/>
      <c r="K257" s="870"/>
      <c r="L257" s="870"/>
      <c r="M257" s="871"/>
      <c r="N257" s="875"/>
      <c r="O257" s="876"/>
      <c r="P257" s="876"/>
      <c r="Q257" s="121"/>
      <c r="R257" s="121"/>
      <c r="S257" s="121"/>
      <c r="T257" s="121"/>
      <c r="U257" s="121"/>
      <c r="V257" s="121"/>
      <c r="W257" s="121"/>
      <c r="X257" s="121"/>
      <c r="Y257" s="374"/>
      <c r="Z257" s="128"/>
      <c r="AA257" s="128"/>
      <c r="AB257" s="869"/>
      <c r="AC257" s="870"/>
      <c r="AD257" s="870"/>
      <c r="AE257" s="870"/>
      <c r="AF257" s="871"/>
      <c r="AG257" s="875"/>
      <c r="AH257" s="876"/>
      <c r="AI257" s="876"/>
      <c r="AJ257" s="128"/>
      <c r="AK257" s="128"/>
      <c r="AL257" s="128"/>
      <c r="AM257" s="128"/>
      <c r="AN257" s="128"/>
      <c r="AO257" s="128"/>
      <c r="AP257" s="128"/>
      <c r="AT257" s="350"/>
      <c r="AU257" s="125"/>
      <c r="AV257" s="869"/>
      <c r="AW257" s="870"/>
      <c r="AX257" s="870"/>
      <c r="AY257" s="870"/>
      <c r="AZ257" s="871"/>
      <c r="BA257" s="875"/>
      <c r="BB257" s="876"/>
      <c r="BC257" s="876"/>
      <c r="BD257" s="121"/>
      <c r="BE257" s="121"/>
      <c r="BF257" s="121"/>
      <c r="BG257" s="121"/>
      <c r="BH257" s="121"/>
      <c r="BI257" s="121"/>
      <c r="BJ257" s="121"/>
      <c r="BK257" s="374"/>
      <c r="BL257" s="128"/>
      <c r="BM257" s="869"/>
      <c r="BN257" s="870"/>
      <c r="BO257" s="870"/>
      <c r="BP257" s="870"/>
      <c r="BQ257" s="871"/>
      <c r="BR257" s="875"/>
      <c r="BS257" s="876"/>
      <c r="BT257" s="876"/>
      <c r="BW257" s="128"/>
      <c r="BX257" s="128"/>
      <c r="BY257" s="128"/>
      <c r="BZ257" s="128"/>
      <c r="CA257" s="128"/>
      <c r="CB257" s="128"/>
    </row>
    <row r="258" spans="7:80" ht="15.75" customHeight="1" x14ac:dyDescent="0.15">
      <c r="G258" s="2"/>
      <c r="H258" s="125"/>
      <c r="I258" s="869"/>
      <c r="J258" s="870"/>
      <c r="K258" s="870"/>
      <c r="L258" s="870"/>
      <c r="M258" s="871"/>
      <c r="N258" s="875"/>
      <c r="O258" s="876"/>
      <c r="P258" s="876"/>
      <c r="Q258" s="121"/>
      <c r="R258" s="121"/>
      <c r="S258" s="121"/>
      <c r="T258" s="121"/>
      <c r="U258" s="126"/>
      <c r="V258" s="126"/>
      <c r="W258" s="126"/>
      <c r="X258" s="126"/>
      <c r="Y258" s="374"/>
      <c r="Z258" s="128"/>
      <c r="AA258" s="128"/>
      <c r="AB258" s="869"/>
      <c r="AC258" s="870"/>
      <c r="AD258" s="870"/>
      <c r="AE258" s="870"/>
      <c r="AF258" s="871"/>
      <c r="AG258" s="875"/>
      <c r="AH258" s="876"/>
      <c r="AI258" s="876"/>
      <c r="AJ258" s="128"/>
      <c r="AK258" s="128"/>
      <c r="AL258" s="128"/>
      <c r="AM258" s="128"/>
      <c r="AN258" s="128"/>
      <c r="AO258" s="128"/>
      <c r="AP258" s="128"/>
      <c r="AT258" s="350"/>
      <c r="AU258" s="125"/>
      <c r="AV258" s="869"/>
      <c r="AW258" s="870"/>
      <c r="AX258" s="870"/>
      <c r="AY258" s="870"/>
      <c r="AZ258" s="871"/>
      <c r="BA258" s="875"/>
      <c r="BB258" s="876"/>
      <c r="BC258" s="876"/>
      <c r="BD258" s="121"/>
      <c r="BE258" s="121"/>
      <c r="BF258" s="121"/>
      <c r="BG258" s="121"/>
      <c r="BH258" s="126"/>
      <c r="BI258" s="126"/>
      <c r="BJ258" s="126"/>
      <c r="BK258" s="375"/>
      <c r="BL258" s="128"/>
      <c r="BM258" s="869"/>
      <c r="BN258" s="870"/>
      <c r="BO258" s="870"/>
      <c r="BP258" s="870"/>
      <c r="BQ258" s="871"/>
      <c r="BR258" s="875"/>
      <c r="BS258" s="876"/>
      <c r="BT258" s="876"/>
      <c r="BW258" s="128"/>
      <c r="BX258" s="128"/>
      <c r="BY258" s="128"/>
      <c r="BZ258" s="128"/>
      <c r="CA258" s="128"/>
      <c r="CB258" s="128"/>
    </row>
    <row r="259" spans="7:80" ht="15.75" customHeight="1" x14ac:dyDescent="0.15">
      <c r="G259" s="2"/>
      <c r="H259" s="125"/>
      <c r="I259" s="869"/>
      <c r="J259" s="870"/>
      <c r="K259" s="870"/>
      <c r="L259" s="870"/>
      <c r="M259" s="871"/>
      <c r="N259" s="875"/>
      <c r="O259" s="876"/>
      <c r="P259" s="876"/>
      <c r="Q259" s="121"/>
      <c r="R259" s="121"/>
      <c r="S259" s="121"/>
      <c r="T259" s="121"/>
      <c r="U259" s="126"/>
      <c r="V259" s="126"/>
      <c r="W259" s="126"/>
      <c r="X259" s="126"/>
      <c r="Y259" s="374"/>
      <c r="Z259" s="128"/>
      <c r="AA259" s="128"/>
      <c r="AB259" s="869"/>
      <c r="AC259" s="870"/>
      <c r="AD259" s="870"/>
      <c r="AE259" s="870"/>
      <c r="AF259" s="871"/>
      <c r="AG259" s="875"/>
      <c r="AH259" s="876"/>
      <c r="AI259" s="876"/>
      <c r="AJ259" s="128"/>
      <c r="AK259" s="128"/>
      <c r="AL259" s="128"/>
      <c r="AM259" s="128"/>
      <c r="AN259" s="128"/>
      <c r="AO259" s="128"/>
      <c r="AP259" s="128"/>
      <c r="AT259" s="350"/>
      <c r="AU259" s="125"/>
      <c r="AV259" s="869"/>
      <c r="AW259" s="870"/>
      <c r="AX259" s="870"/>
      <c r="AY259" s="870"/>
      <c r="AZ259" s="871"/>
      <c r="BA259" s="875"/>
      <c r="BB259" s="876"/>
      <c r="BC259" s="876"/>
      <c r="BD259" s="121"/>
      <c r="BE259" s="121"/>
      <c r="BF259" s="121"/>
      <c r="BG259" s="121"/>
      <c r="BH259" s="126"/>
      <c r="BI259" s="126"/>
      <c r="BJ259" s="126"/>
      <c r="BK259" s="375"/>
      <c r="BL259" s="128"/>
      <c r="BM259" s="869"/>
      <c r="BN259" s="870"/>
      <c r="BO259" s="870"/>
      <c r="BP259" s="870"/>
      <c r="BQ259" s="871"/>
      <c r="BR259" s="875"/>
      <c r="BS259" s="876"/>
      <c r="BT259" s="876"/>
      <c r="BW259" s="128"/>
      <c r="BX259" s="128"/>
      <c r="BY259" s="128"/>
      <c r="BZ259" s="128"/>
      <c r="CA259" s="128"/>
      <c r="CB259" s="128"/>
    </row>
    <row r="260" spans="7:80" ht="15.75" customHeight="1" x14ac:dyDescent="0.15">
      <c r="G260" s="2"/>
      <c r="H260" s="125"/>
      <c r="I260" s="869"/>
      <c r="J260" s="870"/>
      <c r="K260" s="870"/>
      <c r="L260" s="870"/>
      <c r="M260" s="871"/>
      <c r="N260" s="875"/>
      <c r="O260" s="876"/>
      <c r="P260" s="876"/>
      <c r="Q260" s="121"/>
      <c r="R260" s="121"/>
      <c r="S260" s="121"/>
      <c r="T260" s="121"/>
      <c r="U260" s="126"/>
      <c r="V260" s="126"/>
      <c r="W260" s="126"/>
      <c r="X260" s="126"/>
      <c r="Y260" s="374"/>
      <c r="Z260" s="128"/>
      <c r="AA260" s="128"/>
      <c r="AB260" s="869"/>
      <c r="AC260" s="870"/>
      <c r="AD260" s="870"/>
      <c r="AE260" s="870"/>
      <c r="AF260" s="871"/>
      <c r="AG260" s="875"/>
      <c r="AH260" s="876"/>
      <c r="AI260" s="876"/>
      <c r="AJ260" s="128"/>
      <c r="AK260" s="128"/>
      <c r="AL260" s="128"/>
      <c r="AM260" s="128"/>
      <c r="AN260" s="128"/>
      <c r="AO260" s="128"/>
      <c r="AP260" s="128"/>
      <c r="AT260" s="350"/>
      <c r="AU260" s="125"/>
      <c r="AV260" s="869"/>
      <c r="AW260" s="870"/>
      <c r="AX260" s="870"/>
      <c r="AY260" s="870"/>
      <c r="AZ260" s="871"/>
      <c r="BA260" s="875"/>
      <c r="BB260" s="876"/>
      <c r="BC260" s="876"/>
      <c r="BD260" s="121"/>
      <c r="BE260" s="121"/>
      <c r="BF260" s="121"/>
      <c r="BG260" s="121"/>
      <c r="BH260" s="126"/>
      <c r="BI260" s="126"/>
      <c r="BJ260" s="126"/>
      <c r="BK260" s="375"/>
      <c r="BL260" s="128"/>
      <c r="BM260" s="869"/>
      <c r="BN260" s="870"/>
      <c r="BO260" s="870"/>
      <c r="BP260" s="870"/>
      <c r="BQ260" s="871"/>
      <c r="BR260" s="875"/>
      <c r="BS260" s="876"/>
      <c r="BT260" s="876"/>
      <c r="BW260" s="128"/>
      <c r="BX260" s="128"/>
      <c r="BY260" s="128"/>
      <c r="BZ260" s="128"/>
      <c r="CA260" s="128"/>
      <c r="CB260" s="128"/>
    </row>
    <row r="261" spans="7:80" ht="15.75" customHeight="1" x14ac:dyDescent="0.15">
      <c r="G261" s="2"/>
      <c r="H261" s="125"/>
      <c r="I261" s="869"/>
      <c r="J261" s="870"/>
      <c r="K261" s="870"/>
      <c r="L261" s="870"/>
      <c r="M261" s="871"/>
      <c r="N261" s="875"/>
      <c r="O261" s="876"/>
      <c r="P261" s="876"/>
      <c r="Q261" s="121"/>
      <c r="R261" s="121"/>
      <c r="S261" s="121"/>
      <c r="T261" s="121"/>
      <c r="U261" s="126"/>
      <c r="V261" s="126"/>
      <c r="W261" s="126"/>
      <c r="X261" s="126"/>
      <c r="Y261" s="374"/>
      <c r="Z261" s="128"/>
      <c r="AA261" s="128"/>
      <c r="AB261" s="869"/>
      <c r="AC261" s="870"/>
      <c r="AD261" s="870"/>
      <c r="AE261" s="870"/>
      <c r="AF261" s="871"/>
      <c r="AG261" s="875"/>
      <c r="AH261" s="876"/>
      <c r="AI261" s="876"/>
      <c r="AJ261" s="128"/>
      <c r="AK261" s="128"/>
      <c r="AL261" s="128"/>
      <c r="AM261" s="128"/>
      <c r="AN261" s="128"/>
      <c r="AO261" s="128"/>
      <c r="AP261" s="128"/>
      <c r="AT261" s="350"/>
      <c r="AU261" s="125"/>
      <c r="AV261" s="869"/>
      <c r="AW261" s="870"/>
      <c r="AX261" s="870"/>
      <c r="AY261" s="870"/>
      <c r="AZ261" s="871"/>
      <c r="BA261" s="875"/>
      <c r="BB261" s="876"/>
      <c r="BC261" s="876"/>
      <c r="BD261" s="121"/>
      <c r="BE261" s="121"/>
      <c r="BF261" s="121"/>
      <c r="BG261" s="121"/>
      <c r="BH261" s="126"/>
      <c r="BI261" s="126"/>
      <c r="BJ261" s="126"/>
      <c r="BK261" s="375"/>
      <c r="BL261" s="128"/>
      <c r="BM261" s="869"/>
      <c r="BN261" s="870"/>
      <c r="BO261" s="870"/>
      <c r="BP261" s="870"/>
      <c r="BQ261" s="871"/>
      <c r="BR261" s="875"/>
      <c r="BS261" s="876"/>
      <c r="BT261" s="876"/>
      <c r="BW261" s="128"/>
      <c r="BX261" s="128"/>
      <c r="BY261" s="128"/>
      <c r="BZ261" s="128"/>
      <c r="CA261" s="128"/>
      <c r="CB261" s="128"/>
    </row>
    <row r="262" spans="7:80" ht="15.75" customHeight="1" x14ac:dyDescent="0.15">
      <c r="G262" s="2"/>
      <c r="H262" s="125"/>
      <c r="I262" s="869"/>
      <c r="J262" s="870"/>
      <c r="K262" s="870"/>
      <c r="L262" s="870"/>
      <c r="M262" s="871"/>
      <c r="N262" s="875"/>
      <c r="O262" s="876"/>
      <c r="P262" s="876"/>
      <c r="Q262" s="121"/>
      <c r="R262" s="121"/>
      <c r="S262" s="121"/>
      <c r="T262" s="121"/>
      <c r="U262" s="126"/>
      <c r="V262" s="126"/>
      <c r="W262" s="126"/>
      <c r="X262" s="126"/>
      <c r="Y262" s="374"/>
      <c r="Z262" s="128"/>
      <c r="AA262" s="128"/>
      <c r="AB262" s="869"/>
      <c r="AC262" s="870"/>
      <c r="AD262" s="870"/>
      <c r="AE262" s="870"/>
      <c r="AF262" s="871"/>
      <c r="AG262" s="875"/>
      <c r="AH262" s="876"/>
      <c r="AI262" s="876"/>
      <c r="AJ262" s="128"/>
      <c r="AK262" s="128"/>
      <c r="AL262" s="128"/>
      <c r="AM262" s="128"/>
      <c r="AN262" s="128"/>
      <c r="AO262" s="128"/>
      <c r="AP262" s="128"/>
      <c r="AT262" s="350"/>
      <c r="AU262" s="125"/>
      <c r="AV262" s="869"/>
      <c r="AW262" s="870"/>
      <c r="AX262" s="870"/>
      <c r="AY262" s="870"/>
      <c r="AZ262" s="871"/>
      <c r="BA262" s="875"/>
      <c r="BB262" s="876"/>
      <c r="BC262" s="876"/>
      <c r="BD262" s="121"/>
      <c r="BE262" s="121"/>
      <c r="BF262" s="121"/>
      <c r="BG262" s="121"/>
      <c r="BH262" s="126"/>
      <c r="BI262" s="126"/>
      <c r="BJ262" s="126"/>
      <c r="BK262" s="375"/>
      <c r="BL262" s="128"/>
      <c r="BM262" s="869"/>
      <c r="BN262" s="870"/>
      <c r="BO262" s="870"/>
      <c r="BP262" s="870"/>
      <c r="BQ262" s="871"/>
      <c r="BR262" s="875"/>
      <c r="BS262" s="876"/>
      <c r="BT262" s="876"/>
      <c r="BW262" s="128"/>
      <c r="BX262" s="128"/>
      <c r="BY262" s="128"/>
      <c r="BZ262" s="128"/>
      <c r="CA262" s="128"/>
      <c r="CB262" s="128"/>
    </row>
    <row r="263" spans="7:80" ht="15.75" customHeight="1" x14ac:dyDescent="0.15">
      <c r="G263" s="2"/>
      <c r="H263" s="125"/>
      <c r="I263" s="869"/>
      <c r="J263" s="870"/>
      <c r="K263" s="870"/>
      <c r="L263" s="870"/>
      <c r="M263" s="871"/>
      <c r="N263" s="875"/>
      <c r="O263" s="876"/>
      <c r="P263" s="876"/>
      <c r="Q263" s="121"/>
      <c r="R263" s="121"/>
      <c r="S263" s="121"/>
      <c r="T263" s="121"/>
      <c r="U263" s="126"/>
      <c r="V263" s="126"/>
      <c r="W263" s="126"/>
      <c r="X263" s="126"/>
      <c r="Y263" s="374"/>
      <c r="Z263" s="128"/>
      <c r="AA263" s="128"/>
      <c r="AB263" s="869"/>
      <c r="AC263" s="870"/>
      <c r="AD263" s="870"/>
      <c r="AE263" s="870"/>
      <c r="AF263" s="871"/>
      <c r="AG263" s="875"/>
      <c r="AH263" s="876"/>
      <c r="AI263" s="876"/>
      <c r="AJ263" s="128"/>
      <c r="AK263" s="128"/>
      <c r="AL263" s="128"/>
      <c r="AM263" s="128"/>
      <c r="AN263" s="128"/>
      <c r="AO263" s="128"/>
      <c r="AP263" s="128"/>
      <c r="AT263" s="350"/>
      <c r="AU263" s="125"/>
      <c r="AV263" s="869"/>
      <c r="AW263" s="870"/>
      <c r="AX263" s="870"/>
      <c r="AY263" s="870"/>
      <c r="AZ263" s="871"/>
      <c r="BA263" s="875"/>
      <c r="BB263" s="876"/>
      <c r="BC263" s="876"/>
      <c r="BD263" s="121"/>
      <c r="BE263" s="121"/>
      <c r="BF263" s="121"/>
      <c r="BG263" s="121"/>
      <c r="BH263" s="126"/>
      <c r="BI263" s="126"/>
      <c r="BJ263" s="126"/>
      <c r="BK263" s="375"/>
      <c r="BL263" s="128"/>
      <c r="BM263" s="869"/>
      <c r="BN263" s="870"/>
      <c r="BO263" s="870"/>
      <c r="BP263" s="870"/>
      <c r="BQ263" s="871"/>
      <c r="BR263" s="875"/>
      <c r="BS263" s="876"/>
      <c r="BT263" s="876"/>
      <c r="BW263" s="128"/>
      <c r="BX263" s="128"/>
      <c r="BY263" s="128"/>
      <c r="BZ263" s="128"/>
      <c r="CA263" s="128"/>
      <c r="CB263" s="128"/>
    </row>
    <row r="264" spans="7:80" ht="15.75" customHeight="1" x14ac:dyDescent="0.15">
      <c r="G264" s="2"/>
      <c r="H264" s="125"/>
      <c r="I264" s="869"/>
      <c r="J264" s="870"/>
      <c r="K264" s="870"/>
      <c r="L264" s="870"/>
      <c r="M264" s="871"/>
      <c r="N264" s="875"/>
      <c r="O264" s="876"/>
      <c r="P264" s="876"/>
      <c r="Q264" s="121"/>
      <c r="R264" s="121"/>
      <c r="S264" s="121"/>
      <c r="T264" s="121"/>
      <c r="U264" s="126"/>
      <c r="V264" s="126"/>
      <c r="W264" s="126"/>
      <c r="X264" s="126"/>
      <c r="Y264" s="374"/>
      <c r="Z264" s="128"/>
      <c r="AA264" s="128"/>
      <c r="AB264" s="869"/>
      <c r="AC264" s="870"/>
      <c r="AD264" s="870"/>
      <c r="AE264" s="870"/>
      <c r="AF264" s="871"/>
      <c r="AG264" s="875"/>
      <c r="AH264" s="876"/>
      <c r="AI264" s="876"/>
      <c r="AJ264" s="128"/>
      <c r="AK264" s="128"/>
      <c r="AL264" s="128"/>
      <c r="AM264" s="128"/>
      <c r="AN264" s="128"/>
      <c r="AO264" s="128"/>
      <c r="AP264" s="128"/>
      <c r="AT264" s="350"/>
      <c r="AU264" s="125"/>
      <c r="AV264" s="869"/>
      <c r="AW264" s="870"/>
      <c r="AX264" s="870"/>
      <c r="AY264" s="870"/>
      <c r="AZ264" s="871"/>
      <c r="BA264" s="875"/>
      <c r="BB264" s="876"/>
      <c r="BC264" s="876"/>
      <c r="BD264" s="121"/>
      <c r="BE264" s="121"/>
      <c r="BF264" s="121"/>
      <c r="BG264" s="121"/>
      <c r="BH264" s="126"/>
      <c r="BI264" s="126"/>
      <c r="BJ264" s="126"/>
      <c r="BK264" s="375"/>
      <c r="BL264" s="128"/>
      <c r="BM264" s="869"/>
      <c r="BN264" s="870"/>
      <c r="BO264" s="870"/>
      <c r="BP264" s="870"/>
      <c r="BQ264" s="871"/>
      <c r="BR264" s="875"/>
      <c r="BS264" s="876"/>
      <c r="BT264" s="876"/>
      <c r="BW264" s="128"/>
      <c r="BX264" s="128"/>
      <c r="BY264" s="128"/>
      <c r="BZ264" s="128"/>
      <c r="CA264" s="128"/>
      <c r="CB264" s="128"/>
    </row>
    <row r="265" spans="7:80" ht="15.75" customHeight="1" x14ac:dyDescent="0.15">
      <c r="G265" s="2"/>
      <c r="H265" s="125"/>
      <c r="I265" s="869"/>
      <c r="J265" s="870"/>
      <c r="K265" s="870"/>
      <c r="L265" s="870"/>
      <c r="M265" s="871"/>
      <c r="N265" s="875"/>
      <c r="O265" s="876"/>
      <c r="P265" s="876"/>
      <c r="Q265" s="121"/>
      <c r="R265" s="121"/>
      <c r="S265" s="121"/>
      <c r="T265" s="121"/>
      <c r="U265" s="126"/>
      <c r="V265" s="126"/>
      <c r="W265" s="126"/>
      <c r="X265" s="126"/>
      <c r="Y265" s="374"/>
      <c r="Z265" s="128"/>
      <c r="AA265" s="128"/>
      <c r="AB265" s="869"/>
      <c r="AC265" s="870"/>
      <c r="AD265" s="870"/>
      <c r="AE265" s="870"/>
      <c r="AF265" s="871"/>
      <c r="AG265" s="875"/>
      <c r="AH265" s="876"/>
      <c r="AI265" s="876"/>
      <c r="AJ265" s="128"/>
      <c r="AK265" s="128"/>
      <c r="AL265" s="128"/>
      <c r="AM265" s="128"/>
      <c r="AN265" s="128"/>
      <c r="AO265" s="128"/>
      <c r="AP265" s="128"/>
      <c r="AT265" s="350"/>
      <c r="AU265" s="125"/>
      <c r="AV265" s="869"/>
      <c r="AW265" s="870"/>
      <c r="AX265" s="870"/>
      <c r="AY265" s="870"/>
      <c r="AZ265" s="871"/>
      <c r="BA265" s="875"/>
      <c r="BB265" s="876"/>
      <c r="BC265" s="876"/>
      <c r="BD265" s="121"/>
      <c r="BE265" s="121"/>
      <c r="BF265" s="121"/>
      <c r="BG265" s="121"/>
      <c r="BH265" s="126"/>
      <c r="BI265" s="126"/>
      <c r="BJ265" s="126"/>
      <c r="BK265" s="375"/>
      <c r="BL265" s="128"/>
      <c r="BM265" s="869"/>
      <c r="BN265" s="870"/>
      <c r="BO265" s="870"/>
      <c r="BP265" s="870"/>
      <c r="BQ265" s="871"/>
      <c r="BR265" s="875"/>
      <c r="BS265" s="876"/>
      <c r="BT265" s="876"/>
      <c r="BW265" s="128"/>
      <c r="BX265" s="128"/>
      <c r="BY265" s="128"/>
      <c r="BZ265" s="128"/>
      <c r="CA265" s="128"/>
      <c r="CB265" s="128"/>
    </row>
    <row r="266" spans="7:80" ht="15.75" customHeight="1" thickBot="1" x14ac:dyDescent="0.2">
      <c r="G266" s="2"/>
      <c r="H266" s="125"/>
      <c r="I266" s="869"/>
      <c r="J266" s="870"/>
      <c r="K266" s="870"/>
      <c r="L266" s="870"/>
      <c r="M266" s="871"/>
      <c r="N266" s="875"/>
      <c r="O266" s="876"/>
      <c r="P266" s="876"/>
      <c r="Q266" s="121"/>
      <c r="R266" s="121"/>
      <c r="S266" s="121"/>
      <c r="T266" s="121"/>
      <c r="U266" s="126"/>
      <c r="V266" s="126"/>
      <c r="W266" s="126"/>
      <c r="X266" s="126"/>
      <c r="Y266" s="374"/>
      <c r="Z266" s="128"/>
      <c r="AA266" s="128"/>
      <c r="AB266" s="872"/>
      <c r="AC266" s="873"/>
      <c r="AD266" s="873"/>
      <c r="AE266" s="873"/>
      <c r="AF266" s="874"/>
      <c r="AG266" s="875"/>
      <c r="AH266" s="876"/>
      <c r="AI266" s="876"/>
      <c r="AJ266" s="128"/>
      <c r="AK266" s="128"/>
      <c r="AL266" s="128"/>
      <c r="AM266" s="128"/>
      <c r="AN266" s="128"/>
      <c r="AO266" s="128"/>
      <c r="AP266" s="128"/>
      <c r="AT266" s="350"/>
      <c r="AU266" s="125"/>
      <c r="AV266" s="869"/>
      <c r="AW266" s="870"/>
      <c r="AX266" s="870"/>
      <c r="AY266" s="870"/>
      <c r="AZ266" s="871"/>
      <c r="BA266" s="875"/>
      <c r="BB266" s="876"/>
      <c r="BC266" s="876"/>
      <c r="BD266" s="121"/>
      <c r="BE266" s="121"/>
      <c r="BF266" s="121"/>
      <c r="BG266" s="121"/>
      <c r="BH266" s="126"/>
      <c r="BI266" s="126"/>
      <c r="BJ266" s="126"/>
      <c r="BK266" s="375"/>
      <c r="BL266" s="128"/>
      <c r="BM266" s="872"/>
      <c r="BN266" s="873"/>
      <c r="BO266" s="873"/>
      <c r="BP266" s="873"/>
      <c r="BQ266" s="874"/>
      <c r="BR266" s="875"/>
      <c r="BS266" s="876"/>
      <c r="BT266" s="876"/>
      <c r="BW266" s="128"/>
      <c r="BX266" s="128"/>
      <c r="BY266" s="128"/>
      <c r="BZ266" s="128"/>
      <c r="CA266" s="128"/>
      <c r="CB266" s="128"/>
    </row>
    <row r="267" spans="7:80" ht="15.75" customHeight="1" thickBot="1" x14ac:dyDescent="0.2">
      <c r="G267" s="2"/>
      <c r="H267" s="125"/>
      <c r="I267" s="872"/>
      <c r="J267" s="873"/>
      <c r="K267" s="873"/>
      <c r="L267" s="873"/>
      <c r="M267" s="874"/>
      <c r="N267" s="875"/>
      <c r="O267" s="876"/>
      <c r="P267" s="876"/>
      <c r="Q267" s="121"/>
      <c r="R267" s="121"/>
      <c r="S267" s="121"/>
      <c r="T267" s="121"/>
      <c r="U267" s="126"/>
      <c r="V267" s="126"/>
      <c r="W267" s="126"/>
      <c r="X267" s="126"/>
      <c r="Y267" s="374"/>
      <c r="Z267" s="128"/>
      <c r="AA267" s="128"/>
      <c r="AB267" s="128"/>
      <c r="AC267" s="128"/>
      <c r="AD267" s="128"/>
      <c r="AE267" s="128"/>
      <c r="AF267" s="128"/>
      <c r="AG267" s="128"/>
      <c r="AH267" s="128"/>
      <c r="AI267" s="128"/>
      <c r="AJ267" s="128"/>
      <c r="AK267" s="128"/>
      <c r="AL267" s="128"/>
      <c r="AM267" s="128"/>
      <c r="AN267" s="128"/>
      <c r="AO267" s="128"/>
      <c r="AP267" s="128"/>
      <c r="AT267" s="350"/>
      <c r="AU267" s="125"/>
      <c r="AV267" s="872"/>
      <c r="AW267" s="873"/>
      <c r="AX267" s="873"/>
      <c r="AY267" s="873"/>
      <c r="AZ267" s="874"/>
      <c r="BA267" s="875"/>
      <c r="BB267" s="876"/>
      <c r="BC267" s="876"/>
      <c r="BD267" s="121"/>
      <c r="BE267" s="121"/>
      <c r="BF267" s="121"/>
      <c r="BG267" s="121"/>
      <c r="BH267" s="126"/>
      <c r="BI267" s="126"/>
      <c r="BJ267" s="126"/>
      <c r="BK267" s="375"/>
      <c r="BL267" s="128"/>
      <c r="BM267" s="128"/>
      <c r="BN267" s="128"/>
      <c r="BO267" s="128"/>
      <c r="BP267" s="128"/>
      <c r="BQ267" s="128"/>
      <c r="BR267" s="128"/>
      <c r="BS267" s="128"/>
      <c r="BT267" s="128"/>
      <c r="BU267" s="128"/>
      <c r="BV267" s="128"/>
      <c r="BW267" s="128"/>
      <c r="BX267" s="128"/>
      <c r="BY267" s="128"/>
      <c r="BZ267" s="128"/>
      <c r="CA267" s="128"/>
      <c r="CB267" s="128"/>
    </row>
    <row r="268" spans="7:80" ht="15.75" customHeight="1" x14ac:dyDescent="0.35">
      <c r="G268" s="2"/>
      <c r="H268" s="125"/>
      <c r="I268" s="125"/>
      <c r="J268" s="125"/>
      <c r="K268" s="121"/>
      <c r="L268" s="121"/>
      <c r="M268" s="121"/>
      <c r="N268" s="123"/>
      <c r="O268" s="123"/>
      <c r="P268" s="121"/>
      <c r="Q268" s="121"/>
      <c r="R268" s="121"/>
      <c r="S268" s="121"/>
      <c r="T268" s="121"/>
      <c r="U268" s="126"/>
      <c r="V268" s="126"/>
      <c r="W268" s="126"/>
      <c r="X268" s="126"/>
      <c r="Y268" s="374"/>
      <c r="Z268" s="128"/>
      <c r="AA268" s="128"/>
      <c r="AB268" s="128"/>
      <c r="AC268" s="128"/>
      <c r="AD268" s="128"/>
      <c r="AE268" s="128"/>
      <c r="AF268" s="128"/>
      <c r="AG268" s="128"/>
      <c r="AH268" s="128"/>
      <c r="AI268" s="128"/>
      <c r="AJ268" s="128"/>
      <c r="AK268" s="128"/>
      <c r="AL268" s="128"/>
      <c r="AM268" s="128"/>
      <c r="AN268" s="128"/>
      <c r="AO268" s="128"/>
      <c r="AP268" s="128"/>
      <c r="AT268" s="350"/>
      <c r="AU268" s="125"/>
      <c r="AV268" s="125"/>
      <c r="AW268" s="125"/>
      <c r="AX268" s="121"/>
      <c r="AY268" s="121"/>
      <c r="AZ268" s="121"/>
      <c r="BA268" s="123"/>
      <c r="BB268" s="123"/>
      <c r="BC268" s="121"/>
      <c r="BD268" s="121"/>
      <c r="BE268" s="121"/>
      <c r="BF268" s="121"/>
      <c r="BG268" s="121"/>
      <c r="BH268" s="126"/>
      <c r="BI268" s="126"/>
      <c r="BJ268" s="126"/>
      <c r="BK268" s="375"/>
      <c r="BL268" s="128"/>
      <c r="BM268" s="128"/>
      <c r="BN268" s="128"/>
      <c r="BO268" s="128"/>
      <c r="BP268" s="128"/>
      <c r="BQ268" s="128"/>
      <c r="BR268" s="128"/>
      <c r="BS268" s="128"/>
      <c r="BT268" s="128"/>
      <c r="BU268" s="128"/>
      <c r="BV268" s="128"/>
      <c r="BW268" s="128"/>
      <c r="BX268" s="128"/>
      <c r="BY268" s="128"/>
      <c r="BZ268" s="128"/>
      <c r="CA268" s="128"/>
      <c r="CB268" s="128"/>
    </row>
    <row r="269" spans="7:80" ht="15.75" customHeight="1" x14ac:dyDescent="0.35">
      <c r="G269" s="2"/>
      <c r="H269" s="125"/>
      <c r="I269" s="125"/>
      <c r="J269" s="125"/>
      <c r="K269" s="121"/>
      <c r="L269" s="121"/>
      <c r="M269" s="121"/>
      <c r="N269" s="123"/>
      <c r="O269" s="123"/>
      <c r="P269" s="121"/>
      <c r="Q269" s="121"/>
      <c r="R269" s="121"/>
      <c r="S269" s="121"/>
      <c r="T269" s="121"/>
      <c r="U269" s="126"/>
      <c r="V269" s="126"/>
      <c r="W269" s="126"/>
      <c r="X269" s="126"/>
      <c r="Y269" s="374"/>
      <c r="Z269" s="128"/>
      <c r="AA269" s="128"/>
      <c r="AB269" s="128"/>
      <c r="AC269" s="128"/>
      <c r="AD269" s="128"/>
      <c r="AE269" s="128"/>
      <c r="AF269" s="128"/>
      <c r="AG269" s="128"/>
      <c r="AH269" s="128"/>
      <c r="AI269" s="128"/>
      <c r="AJ269" s="128"/>
      <c r="AK269" s="128"/>
      <c r="AL269" s="128"/>
      <c r="AM269" s="128"/>
      <c r="AN269" s="128"/>
      <c r="AO269" s="128"/>
      <c r="AP269" s="128"/>
      <c r="AT269" s="350"/>
      <c r="AU269" s="125"/>
      <c r="AV269" s="125"/>
      <c r="AW269" s="125"/>
      <c r="AX269" s="121"/>
      <c r="AY269" s="121"/>
      <c r="AZ269" s="121"/>
      <c r="BA269" s="123"/>
      <c r="BB269" s="123"/>
      <c r="BC269" s="121"/>
      <c r="BD269" s="121"/>
      <c r="BE269" s="121"/>
      <c r="BF269" s="121"/>
      <c r="BG269" s="121"/>
      <c r="BH269" s="126"/>
      <c r="BI269" s="126"/>
      <c r="BJ269" s="126"/>
      <c r="BK269" s="375"/>
      <c r="BL269" s="128"/>
      <c r="BM269" s="128"/>
      <c r="BN269" s="128"/>
      <c r="BO269" s="128"/>
      <c r="BP269" s="128"/>
      <c r="BQ269" s="128"/>
      <c r="BR269" s="128"/>
      <c r="BS269" s="128"/>
      <c r="BT269" s="128"/>
      <c r="BU269" s="128"/>
      <c r="BV269" s="128"/>
      <c r="BW269" s="128"/>
      <c r="BX269" s="128"/>
      <c r="BY269" s="128"/>
      <c r="BZ269" s="125"/>
      <c r="CA269" s="125"/>
      <c r="CB269" s="128"/>
    </row>
    <row r="270" spans="7:80" ht="15.75" customHeight="1" x14ac:dyDescent="0.15">
      <c r="G270" s="2"/>
      <c r="H270" s="125"/>
      <c r="I270" s="125"/>
      <c r="J270" s="125"/>
      <c r="K270" s="125"/>
      <c r="L270" s="125"/>
      <c r="M270" s="125"/>
      <c r="N270" s="125"/>
      <c r="O270" s="125"/>
      <c r="P270" s="125"/>
      <c r="Q270" s="125"/>
      <c r="R270" s="125"/>
      <c r="S270" s="125"/>
      <c r="T270" s="125"/>
      <c r="U270" s="125"/>
      <c r="V270" s="125"/>
      <c r="W270" s="125"/>
      <c r="X270" s="125"/>
      <c r="Y270" s="374"/>
      <c r="Z270" s="125"/>
      <c r="AA270" s="125"/>
      <c r="AB270" s="125"/>
      <c r="AC270" s="125"/>
      <c r="AD270" s="125"/>
      <c r="AE270" s="125"/>
      <c r="AF270" s="125"/>
      <c r="AG270" s="125"/>
      <c r="AH270" s="125"/>
      <c r="AI270" s="125"/>
      <c r="AJ270" s="125"/>
      <c r="AK270" s="125"/>
      <c r="AL270" s="125"/>
      <c r="AM270" s="125"/>
      <c r="AN270" s="125"/>
      <c r="AO270" s="125"/>
      <c r="AP270" s="125"/>
      <c r="AQ270" s="125"/>
      <c r="AR270" s="125"/>
      <c r="AT270" s="350"/>
      <c r="AU270" s="125"/>
      <c r="AV270" s="125"/>
      <c r="AW270" s="125"/>
      <c r="AX270" s="125"/>
      <c r="AY270" s="125"/>
      <c r="AZ270" s="125"/>
      <c r="BA270" s="125"/>
      <c r="BB270" s="125"/>
      <c r="BC270" s="125"/>
      <c r="BD270" s="125"/>
      <c r="BE270" s="125"/>
      <c r="BF270" s="125"/>
      <c r="BG270" s="125"/>
      <c r="BH270" s="125"/>
      <c r="BI270" s="125"/>
      <c r="BJ270" s="125"/>
      <c r="BK270" s="374"/>
      <c r="BL270" s="125"/>
      <c r="BM270" s="125"/>
      <c r="BN270" s="125"/>
      <c r="BO270" s="125"/>
      <c r="BP270" s="125"/>
      <c r="BQ270" s="125"/>
      <c r="BR270" s="125"/>
      <c r="BS270" s="125"/>
      <c r="BT270" s="125"/>
      <c r="BU270" s="125"/>
      <c r="BV270" s="125"/>
      <c r="BW270" s="125"/>
      <c r="BX270" s="125"/>
      <c r="BY270" s="125"/>
      <c r="BZ270" s="125"/>
      <c r="CA270" s="125"/>
      <c r="CB270" s="125"/>
    </row>
    <row r="271" spans="7:80" ht="15.75" customHeight="1" x14ac:dyDescent="0.15">
      <c r="G271" s="2"/>
      <c r="H271" s="125"/>
      <c r="I271" s="125"/>
      <c r="J271" s="125"/>
      <c r="K271" s="125"/>
      <c r="L271" s="125"/>
      <c r="M271" s="125"/>
      <c r="N271" s="125"/>
      <c r="O271" s="125"/>
      <c r="P271" s="125"/>
      <c r="Q271" s="125"/>
      <c r="R271" s="125"/>
      <c r="S271" s="125"/>
      <c r="T271" s="125"/>
      <c r="U271" s="125"/>
      <c r="V271" s="125"/>
      <c r="W271" s="125"/>
      <c r="X271" s="125"/>
      <c r="Y271" s="374"/>
      <c r="Z271" s="125"/>
      <c r="AA271" s="125"/>
      <c r="AB271" s="125"/>
      <c r="AC271" s="125"/>
      <c r="AD271" s="125"/>
      <c r="AE271" s="125"/>
      <c r="AF271" s="125"/>
      <c r="AG271" s="125"/>
      <c r="AH271" s="125"/>
      <c r="AI271" s="125"/>
      <c r="AJ271" s="125"/>
      <c r="AK271" s="125"/>
      <c r="AL271" s="125"/>
      <c r="AM271" s="125"/>
      <c r="AN271" s="125"/>
      <c r="AO271" s="125"/>
      <c r="AP271" s="125"/>
      <c r="AQ271" s="125"/>
      <c r="AR271" s="125"/>
      <c r="AT271" s="350"/>
      <c r="AU271" s="125"/>
      <c r="AV271" s="125"/>
      <c r="AW271" s="125"/>
      <c r="AX271" s="125"/>
      <c r="AY271" s="125"/>
      <c r="AZ271" s="125"/>
      <c r="BA271" s="125"/>
      <c r="BB271" s="125"/>
      <c r="BC271" s="125"/>
      <c r="BD271" s="125"/>
      <c r="BE271" s="125"/>
      <c r="BF271" s="125"/>
      <c r="BG271" s="125"/>
      <c r="BH271" s="125"/>
      <c r="BI271" s="125"/>
      <c r="BJ271" s="125"/>
      <c r="BK271" s="374"/>
      <c r="BL271" s="125"/>
      <c r="BM271" s="125"/>
      <c r="BN271" s="125"/>
      <c r="BO271" s="125"/>
      <c r="BP271" s="125"/>
      <c r="BQ271" s="125"/>
      <c r="BR271" s="125"/>
      <c r="BS271" s="125"/>
      <c r="BT271" s="125"/>
      <c r="BU271" s="125"/>
      <c r="BV271" s="125"/>
      <c r="BW271" s="125"/>
      <c r="BX271" s="125"/>
      <c r="BY271" s="125"/>
      <c r="BZ271" s="125"/>
      <c r="CA271" s="125"/>
      <c r="CB271" s="125"/>
    </row>
    <row r="272" spans="7:80" ht="15.75" customHeight="1" x14ac:dyDescent="0.15">
      <c r="G272" s="2"/>
      <c r="H272" s="125"/>
      <c r="I272" s="125"/>
      <c r="J272" s="125"/>
      <c r="K272" s="125"/>
      <c r="L272" s="125"/>
      <c r="M272" s="125"/>
      <c r="N272" s="125"/>
      <c r="O272" s="125"/>
      <c r="P272" s="125"/>
      <c r="Q272" s="125"/>
      <c r="R272" s="125"/>
      <c r="S272" s="125"/>
      <c r="T272" s="125"/>
      <c r="U272" s="125"/>
      <c r="V272" s="125"/>
      <c r="W272" s="125"/>
      <c r="AC272" s="125"/>
      <c r="AD272" s="125"/>
      <c r="AE272" s="125"/>
      <c r="AF272" s="125"/>
      <c r="AG272" s="125"/>
      <c r="AH272" s="125"/>
      <c r="AI272" s="125"/>
      <c r="AJ272" s="125"/>
      <c r="AK272" s="125"/>
      <c r="AL272" s="125"/>
      <c r="AM272" s="125"/>
      <c r="AN272" s="125"/>
      <c r="AO272" s="125"/>
      <c r="AP272" s="125"/>
      <c r="AQ272" s="125"/>
      <c r="AR272" s="125"/>
      <c r="AT272" s="350"/>
      <c r="AU272" s="125"/>
      <c r="AV272" s="125"/>
      <c r="AW272" s="125"/>
      <c r="AX272" s="125"/>
      <c r="AY272" s="125"/>
      <c r="AZ272" s="125"/>
      <c r="BA272" s="125"/>
      <c r="BB272" s="125"/>
      <c r="BC272" s="125"/>
      <c r="BD272" s="125"/>
      <c r="BE272" s="125"/>
      <c r="BF272" s="125"/>
      <c r="BG272" s="125"/>
      <c r="BH272" s="125"/>
      <c r="BN272" s="125"/>
      <c r="BO272" s="125"/>
      <c r="BP272" s="125"/>
      <c r="BQ272" s="125"/>
      <c r="BR272" s="125"/>
      <c r="BS272" s="125"/>
      <c r="BT272" s="125"/>
      <c r="BU272" s="125"/>
      <c r="BV272" s="125"/>
      <c r="BW272" s="125"/>
      <c r="BX272" s="125"/>
      <c r="BY272" s="125"/>
      <c r="BZ272" s="125"/>
      <c r="CA272" s="125"/>
      <c r="CB272" s="125"/>
    </row>
    <row r="273" spans="7:81" ht="36.75" customHeight="1" x14ac:dyDescent="0.15">
      <c r="G273" s="2"/>
      <c r="H273" s="125"/>
      <c r="I273" s="125"/>
      <c r="J273" s="125"/>
      <c r="K273" s="125"/>
      <c r="L273" s="125"/>
      <c r="M273" s="125"/>
      <c r="N273" s="125"/>
      <c r="O273" s="125"/>
      <c r="P273" s="125"/>
      <c r="Q273" s="125"/>
      <c r="R273" s="125"/>
      <c r="S273" s="125"/>
      <c r="T273" s="125"/>
      <c r="U273" s="125"/>
      <c r="V273" s="125"/>
      <c r="W273" s="125"/>
      <c r="AC273" s="125"/>
      <c r="AD273" s="125"/>
      <c r="AE273" s="125"/>
      <c r="AF273" s="125"/>
      <c r="AG273" s="125"/>
      <c r="AH273" s="125"/>
      <c r="AI273" s="125"/>
      <c r="AJ273" s="125"/>
      <c r="AK273" s="125"/>
      <c r="AL273" s="125"/>
      <c r="AM273" s="125"/>
      <c r="AN273" s="125"/>
      <c r="AO273" s="125"/>
      <c r="AP273" s="125"/>
      <c r="AQ273" s="125"/>
      <c r="AR273" s="125"/>
      <c r="AU273" s="125"/>
      <c r="AV273" s="125"/>
      <c r="AW273" s="125"/>
      <c r="AX273" s="125"/>
      <c r="AY273" s="125"/>
      <c r="AZ273" s="125"/>
      <c r="BA273" s="125"/>
      <c r="BB273" s="125"/>
      <c r="BC273" s="125"/>
      <c r="BD273" s="125"/>
      <c r="BE273" s="125"/>
      <c r="BF273" s="125"/>
      <c r="BG273" s="125"/>
      <c r="BH273" s="125"/>
      <c r="BN273" s="125"/>
      <c r="BO273" s="125"/>
      <c r="BP273" s="125"/>
      <c r="BQ273" s="125"/>
      <c r="BR273" s="125"/>
      <c r="BS273" s="125"/>
      <c r="BT273" s="125"/>
      <c r="BU273" s="125"/>
      <c r="BV273" s="125"/>
      <c r="BW273" s="125"/>
      <c r="BX273" s="125"/>
      <c r="BY273" s="125"/>
      <c r="BZ273" s="125"/>
      <c r="CA273" s="125"/>
      <c r="CB273" s="125"/>
    </row>
    <row r="274" spans="7:81" ht="36.75" customHeight="1" x14ac:dyDescent="0.15">
      <c r="G274" s="2"/>
      <c r="H274" s="125"/>
      <c r="I274" s="125"/>
      <c r="J274" s="125"/>
      <c r="K274" s="125"/>
      <c r="L274" s="125"/>
      <c r="M274" s="125"/>
      <c r="N274" s="125"/>
      <c r="O274" s="125"/>
      <c r="P274" s="125"/>
      <c r="Q274" s="125"/>
      <c r="R274" s="125"/>
      <c r="S274" s="125"/>
      <c r="T274" s="125"/>
      <c r="U274" s="125"/>
      <c r="V274" s="125"/>
      <c r="W274" s="125"/>
      <c r="AC274" s="125"/>
      <c r="AD274" s="125"/>
      <c r="AE274" s="125"/>
      <c r="AF274" s="125"/>
      <c r="AG274" s="125"/>
      <c r="AH274" s="125"/>
      <c r="AI274" s="125"/>
      <c r="AJ274" s="125"/>
      <c r="AK274" s="125"/>
      <c r="AL274" s="125"/>
      <c r="AM274" s="125"/>
      <c r="AN274" s="125"/>
      <c r="AO274" s="125"/>
      <c r="AP274" s="125"/>
      <c r="AQ274" s="125"/>
      <c r="AR274" s="125"/>
      <c r="AT274" s="361"/>
      <c r="AU274" s="125"/>
      <c r="AV274" s="125"/>
      <c r="AW274" s="125"/>
      <c r="AX274" s="125"/>
      <c r="AY274" s="125"/>
      <c r="AZ274" s="125"/>
      <c r="BA274" s="125"/>
      <c r="BB274" s="125"/>
      <c r="BC274" s="125"/>
      <c r="BD274" s="125"/>
      <c r="BE274" s="125"/>
      <c r="BF274" s="125"/>
      <c r="BG274" s="125"/>
      <c r="BH274" s="125"/>
      <c r="BN274" s="125"/>
      <c r="BO274" s="125"/>
      <c r="BP274" s="125"/>
      <c r="BQ274" s="125"/>
      <c r="BR274" s="125"/>
      <c r="BS274" s="125"/>
      <c r="BT274" s="125"/>
      <c r="BU274" s="125"/>
      <c r="BV274" s="125"/>
      <c r="BW274" s="125"/>
      <c r="BX274" s="125"/>
      <c r="BY274" s="125"/>
      <c r="BZ274" s="125"/>
      <c r="CA274" s="125"/>
      <c r="CB274" s="125"/>
    </row>
    <row r="275" spans="7:81" ht="36.75" customHeight="1" x14ac:dyDescent="0.15">
      <c r="G275" s="2"/>
      <c r="H275" s="125"/>
      <c r="I275" s="125"/>
      <c r="J275" s="125"/>
      <c r="K275" s="125"/>
      <c r="L275" s="125"/>
      <c r="M275" s="125"/>
      <c r="N275" s="125"/>
      <c r="O275" s="125"/>
      <c r="P275" s="125"/>
      <c r="Q275" s="125"/>
      <c r="R275" s="125"/>
      <c r="S275" s="125"/>
      <c r="T275" s="125"/>
      <c r="U275" s="125"/>
      <c r="V275" s="125"/>
      <c r="W275" s="125"/>
      <c r="X275" s="864" t="s">
        <v>477</v>
      </c>
      <c r="Y275" s="865"/>
      <c r="Z275" s="865"/>
      <c r="AA275" s="865"/>
      <c r="AB275" s="865"/>
      <c r="AC275" s="125"/>
      <c r="AD275" s="125"/>
      <c r="AE275" s="125"/>
      <c r="AF275" s="125"/>
      <c r="AG275" s="125"/>
      <c r="AH275" s="125"/>
      <c r="AI275" s="125"/>
      <c r="AJ275" s="125"/>
      <c r="AK275" s="125"/>
      <c r="AL275" s="125"/>
      <c r="AM275" s="125"/>
      <c r="AN275" s="125"/>
      <c r="AO275" s="125"/>
      <c r="AP275" s="125"/>
      <c r="AQ275" s="125"/>
      <c r="AR275" s="125"/>
      <c r="AT275" s="361"/>
      <c r="AU275" s="125"/>
      <c r="AV275" s="125"/>
      <c r="AW275" s="125"/>
      <c r="AX275" s="125"/>
      <c r="AY275" s="125"/>
      <c r="AZ275" s="125"/>
      <c r="BA275" s="125"/>
      <c r="BB275" s="125"/>
      <c r="BC275" s="125"/>
      <c r="BD275" s="125"/>
      <c r="BE275" s="125"/>
      <c r="BF275" s="125"/>
      <c r="BG275" s="125"/>
      <c r="BH275" s="125"/>
      <c r="BI275" s="864" t="s">
        <v>477</v>
      </c>
      <c r="BJ275" s="865"/>
      <c r="BK275" s="865"/>
      <c r="BL275" s="865"/>
      <c r="BM275" s="865"/>
      <c r="BN275" s="125"/>
      <c r="BO275" s="125"/>
      <c r="BP275" s="125"/>
      <c r="BQ275" s="125"/>
      <c r="BR275" s="125"/>
      <c r="BS275" s="125"/>
      <c r="BT275" s="125"/>
      <c r="BU275" s="125"/>
      <c r="BV275" s="125"/>
      <c r="BW275" s="125"/>
      <c r="BX275" s="125"/>
      <c r="BY275" s="125"/>
      <c r="BZ275" s="125"/>
      <c r="CA275" s="125"/>
      <c r="CB275" s="125"/>
    </row>
    <row r="276" spans="7:81" s="61" customFormat="1" ht="36.75" customHeight="1" x14ac:dyDescent="0.15">
      <c r="G276" s="80"/>
      <c r="H276" s="125"/>
      <c r="I276" s="125"/>
      <c r="J276" s="125"/>
      <c r="K276" s="125"/>
      <c r="L276" s="125"/>
      <c r="M276" s="125"/>
      <c r="N276" s="125"/>
      <c r="O276" s="125"/>
      <c r="P276" s="125"/>
      <c r="Q276" s="125"/>
      <c r="R276" s="125"/>
      <c r="S276" s="125"/>
      <c r="T276" s="125"/>
      <c r="U276" s="125"/>
      <c r="V276" s="125"/>
      <c r="W276" s="125"/>
      <c r="X276" s="865"/>
      <c r="Y276" s="865"/>
      <c r="Z276" s="865"/>
      <c r="AA276" s="865"/>
      <c r="AB276" s="865"/>
      <c r="AC276" s="125"/>
      <c r="AD276" s="125"/>
      <c r="AE276" s="125"/>
      <c r="AF276" s="125"/>
      <c r="AG276" s="125"/>
      <c r="AH276" s="125"/>
      <c r="AI276" s="125"/>
      <c r="AJ276" s="125"/>
      <c r="AK276" s="125"/>
      <c r="AL276" s="125"/>
      <c r="AM276" s="125"/>
      <c r="AN276" s="125"/>
      <c r="AO276" s="125"/>
      <c r="AP276" s="125"/>
      <c r="AQ276" s="125"/>
      <c r="AR276" s="125"/>
      <c r="AS276" s="80"/>
      <c r="AT276" s="202"/>
      <c r="AU276" s="125"/>
      <c r="AV276" s="125"/>
      <c r="AW276" s="125"/>
      <c r="AX276" s="125"/>
      <c r="AY276" s="125"/>
      <c r="AZ276" s="125"/>
      <c r="BA276" s="125"/>
      <c r="BB276" s="125"/>
      <c r="BC276" s="125"/>
      <c r="BD276" s="125"/>
      <c r="BE276" s="125"/>
      <c r="BF276" s="125"/>
      <c r="BG276" s="125"/>
      <c r="BH276" s="125"/>
      <c r="BI276" s="865"/>
      <c r="BJ276" s="865"/>
      <c r="BK276" s="865"/>
      <c r="BL276" s="865"/>
      <c r="BM276" s="865"/>
      <c r="BN276" s="125"/>
      <c r="BO276" s="125"/>
      <c r="BP276" s="125"/>
      <c r="BQ276" s="125"/>
      <c r="BR276" s="125"/>
      <c r="BS276" s="125"/>
      <c r="BT276" s="125"/>
      <c r="BU276" s="125"/>
      <c r="BV276" s="125"/>
      <c r="BW276" s="125"/>
      <c r="BX276" s="125"/>
      <c r="BY276" s="125"/>
      <c r="BZ276" s="125"/>
      <c r="CA276" s="125"/>
      <c r="CB276" s="125"/>
      <c r="CC276" s="80"/>
    </row>
    <row r="277" spans="7:81" s="61" customFormat="1" ht="36.75" customHeight="1" thickBot="1" x14ac:dyDescent="0.2">
      <c r="G277" s="80"/>
      <c r="H277" s="125"/>
      <c r="I277" s="125"/>
      <c r="J277" s="125"/>
      <c r="K277" s="125"/>
      <c r="L277" s="125"/>
      <c r="M277" s="125"/>
      <c r="N277" s="125"/>
      <c r="O277" s="125"/>
      <c r="P277" s="125"/>
      <c r="Q277" s="125"/>
      <c r="R277" s="125"/>
      <c r="S277" s="125"/>
      <c r="T277" s="125"/>
      <c r="U277" s="125"/>
      <c r="V277" s="125"/>
      <c r="W277" s="125"/>
      <c r="X277" s="865"/>
      <c r="Y277" s="865"/>
      <c r="Z277" s="865"/>
      <c r="AA277" s="865"/>
      <c r="AB277" s="865"/>
      <c r="AC277" s="125"/>
      <c r="AD277" s="125"/>
      <c r="AE277" s="125"/>
      <c r="AF277" s="125"/>
      <c r="AG277" s="125"/>
      <c r="AH277" s="125"/>
      <c r="AI277" s="125"/>
      <c r="AJ277" s="125"/>
      <c r="AK277" s="125"/>
      <c r="AL277" s="125"/>
      <c r="AM277" s="125"/>
      <c r="AN277" s="125"/>
      <c r="AO277" s="125"/>
      <c r="AP277" s="125"/>
      <c r="AQ277" s="125"/>
      <c r="AR277" s="125"/>
      <c r="AS277" s="80"/>
      <c r="AT277" s="202"/>
      <c r="AU277" s="125"/>
      <c r="AV277" s="125"/>
      <c r="AW277" s="125"/>
      <c r="AX277" s="125"/>
      <c r="AY277" s="125"/>
      <c r="AZ277" s="125"/>
      <c r="BA277" s="125"/>
      <c r="BB277" s="125"/>
      <c r="BC277" s="125"/>
      <c r="BD277" s="125"/>
      <c r="BE277" s="125"/>
      <c r="BF277" s="125"/>
      <c r="BG277" s="125"/>
      <c r="BH277" s="125"/>
      <c r="BI277" s="865"/>
      <c r="BJ277" s="865"/>
      <c r="BK277" s="865"/>
      <c r="BL277" s="865"/>
      <c r="BM277" s="865"/>
      <c r="BN277" s="125"/>
      <c r="BO277" s="125"/>
      <c r="BP277" s="125"/>
      <c r="BQ277" s="125"/>
      <c r="BR277" s="125"/>
      <c r="BS277" s="125"/>
      <c r="BT277" s="125"/>
      <c r="BU277" s="125"/>
      <c r="BV277" s="125"/>
      <c r="BW277" s="125"/>
      <c r="BX277" s="125"/>
      <c r="BY277" s="125"/>
      <c r="BZ277" s="125"/>
      <c r="CA277" s="125"/>
      <c r="CB277" s="125"/>
      <c r="CC277" s="80"/>
    </row>
    <row r="278" spans="7:81" s="61" customFormat="1" ht="36.75" customHeight="1" x14ac:dyDescent="0.15">
      <c r="G278" s="80"/>
      <c r="H278" s="128"/>
      <c r="I278" s="128"/>
      <c r="J278" s="128"/>
      <c r="K278" s="128"/>
      <c r="L278" s="128"/>
      <c r="M278" s="128"/>
      <c r="N278" s="128"/>
      <c r="O278" s="128"/>
      <c r="P278" s="128"/>
      <c r="Q278" s="128"/>
      <c r="R278" s="128"/>
      <c r="S278" s="128"/>
      <c r="T278" s="128"/>
      <c r="U278" s="128"/>
      <c r="V278" s="118"/>
      <c r="W278" s="118"/>
      <c r="X278" s="1"/>
      <c r="Y278" s="861" t="str">
        <f>計算_集計!EZ15</f>
        <v>＊</v>
      </c>
      <c r="Z278" s="125"/>
      <c r="AA278" s="125"/>
      <c r="AB278" s="125"/>
      <c r="AC278" s="125"/>
      <c r="AD278" s="125"/>
      <c r="AE278" s="125"/>
      <c r="AF278" s="125"/>
      <c r="AG278" s="125"/>
      <c r="AH278" s="125"/>
      <c r="AI278" s="125"/>
      <c r="AJ278" s="125"/>
      <c r="AK278" s="125"/>
      <c r="AL278" s="125"/>
      <c r="AM278" s="125"/>
      <c r="AN278" s="125"/>
      <c r="AO278" s="125"/>
      <c r="AP278" s="125"/>
      <c r="AQ278" s="125"/>
      <c r="AR278" s="125"/>
      <c r="AS278" s="80"/>
      <c r="AT278" s="202"/>
      <c r="AU278" s="128"/>
      <c r="AV278" s="128"/>
      <c r="AW278" s="128"/>
      <c r="AX278" s="128"/>
      <c r="AY278" s="128"/>
      <c r="AZ278" s="128"/>
      <c r="BA278" s="128"/>
      <c r="BB278" s="128"/>
      <c r="BC278" s="128"/>
      <c r="BD278" s="128"/>
      <c r="BE278" s="128"/>
      <c r="BF278" s="128"/>
      <c r="BG278" s="128"/>
      <c r="BH278" s="128"/>
      <c r="BI278" s="125"/>
      <c r="BJ278" s="125"/>
      <c r="BK278" s="861" t="str">
        <f>計算_集計!FZ15</f>
        <v/>
      </c>
      <c r="BL278" s="125"/>
      <c r="BM278" s="125"/>
      <c r="BN278" s="125"/>
      <c r="BO278" s="125"/>
      <c r="BP278" s="125"/>
      <c r="BQ278" s="125"/>
      <c r="BR278" s="125"/>
      <c r="BS278" s="125"/>
      <c r="BT278" s="125"/>
      <c r="BU278" s="125"/>
      <c r="BV278" s="125"/>
      <c r="BW278" s="125"/>
      <c r="BX278" s="125"/>
      <c r="BY278" s="125"/>
      <c r="BZ278" s="125"/>
      <c r="CA278" s="125"/>
      <c r="CB278" s="75"/>
      <c r="CC278" s="80"/>
    </row>
    <row r="279" spans="7:81" s="61" customFormat="1" ht="36.75" customHeight="1" thickBot="1" x14ac:dyDescent="0.2">
      <c r="G279" s="80"/>
      <c r="H279" s="128"/>
      <c r="I279" s="128"/>
      <c r="J279" s="128"/>
      <c r="K279" s="128"/>
      <c r="L279" s="128"/>
      <c r="M279" s="128"/>
      <c r="N279" s="128"/>
      <c r="O279" s="128"/>
      <c r="P279" s="128"/>
      <c r="Q279" s="128"/>
      <c r="R279" s="128"/>
      <c r="S279" s="128"/>
      <c r="T279" s="128"/>
      <c r="U279" s="128"/>
      <c r="V279" s="118"/>
      <c r="W279" s="118"/>
      <c r="X279" s="1"/>
      <c r="Y279" s="862"/>
      <c r="Z279" s="125"/>
      <c r="AA279" s="125"/>
      <c r="AB279" s="125"/>
      <c r="AC279" s="350"/>
      <c r="AD279" s="350"/>
      <c r="AE279" s="350"/>
      <c r="AF279" s="350"/>
      <c r="AG279" s="350"/>
      <c r="AH279" s="350"/>
      <c r="AI279" s="350"/>
      <c r="AJ279" s="350"/>
      <c r="AK279" s="350"/>
      <c r="AL279" s="75"/>
      <c r="AM279" s="75"/>
      <c r="AN279" s="75"/>
      <c r="AO279" s="75"/>
      <c r="AP279" s="75"/>
      <c r="AQ279" s="125"/>
      <c r="AR279" s="125"/>
      <c r="AS279" s="80"/>
      <c r="AT279" s="202"/>
      <c r="AU279" s="128"/>
      <c r="AV279" s="128"/>
      <c r="AW279" s="128"/>
      <c r="AX279" s="128"/>
      <c r="AY279" s="128"/>
      <c r="AZ279" s="128"/>
      <c r="BA279" s="128"/>
      <c r="BB279" s="128"/>
      <c r="BC279" s="128"/>
      <c r="BD279" s="128"/>
      <c r="BE279" s="128"/>
      <c r="BF279" s="128"/>
      <c r="BG279" s="128"/>
      <c r="BH279" s="128"/>
      <c r="BI279" s="125"/>
      <c r="BJ279" s="125"/>
      <c r="BK279" s="862"/>
      <c r="BL279" s="125"/>
      <c r="BM279" s="125"/>
      <c r="BN279" s="125"/>
      <c r="BO279" s="125"/>
      <c r="BP279" s="125"/>
      <c r="BQ279" s="125"/>
      <c r="BR279" s="125"/>
      <c r="BS279" s="125"/>
      <c r="BT279" s="125"/>
      <c r="BU279" s="125"/>
      <c r="BV279" s="125"/>
      <c r="BW279" s="125"/>
      <c r="BX279" s="125"/>
      <c r="BY279" s="125"/>
      <c r="BZ279" s="125"/>
      <c r="CA279" s="125"/>
      <c r="CB279" s="75"/>
      <c r="CC279" s="80"/>
    </row>
    <row r="280" spans="7:81" s="61" customFormat="1" ht="36.75" customHeight="1" x14ac:dyDescent="0.15">
      <c r="G280" s="80"/>
      <c r="H280" s="128"/>
      <c r="I280" s="128"/>
      <c r="J280" s="128"/>
      <c r="K280" s="128"/>
      <c r="L280" s="128"/>
      <c r="M280" s="128"/>
      <c r="N280" s="128"/>
      <c r="O280" s="128"/>
      <c r="P280" s="128"/>
      <c r="Q280" s="128"/>
      <c r="R280" s="128"/>
      <c r="S280" s="128"/>
      <c r="T280" s="128"/>
      <c r="U280" s="128"/>
      <c r="V280" s="118"/>
      <c r="W280" s="118"/>
      <c r="Y280" s="374"/>
      <c r="Z280" s="125"/>
      <c r="AA280" s="125"/>
      <c r="AB280" s="125"/>
      <c r="AC280" s="350"/>
      <c r="AD280" s="350"/>
      <c r="AE280" s="350"/>
      <c r="AF280" s="350"/>
      <c r="AG280" s="350"/>
      <c r="AH280" s="350"/>
      <c r="AI280" s="350"/>
      <c r="AJ280" s="350"/>
      <c r="AK280" s="350"/>
      <c r="AL280" s="75"/>
      <c r="AM280" s="75"/>
      <c r="AN280" s="75"/>
      <c r="AO280" s="75"/>
      <c r="AP280" s="75"/>
      <c r="AQ280" s="125"/>
      <c r="AR280" s="125"/>
      <c r="AS280" s="80"/>
      <c r="AT280" s="202"/>
      <c r="AU280" s="128"/>
      <c r="AV280" s="128"/>
      <c r="AW280" s="128"/>
      <c r="AX280" s="128"/>
      <c r="AY280" s="128"/>
      <c r="AZ280" s="128"/>
      <c r="BA280" s="128"/>
      <c r="BB280" s="128"/>
      <c r="BC280" s="128"/>
      <c r="BD280" s="128"/>
      <c r="BE280" s="128"/>
      <c r="BF280" s="128"/>
      <c r="BG280" s="128"/>
      <c r="BH280" s="128"/>
      <c r="BI280" s="125"/>
      <c r="BJ280" s="125"/>
      <c r="BK280" s="374"/>
      <c r="BL280" s="125"/>
      <c r="BM280" s="125"/>
      <c r="BN280" s="350"/>
      <c r="BO280" s="350"/>
      <c r="BP280" s="350"/>
      <c r="BQ280" s="350"/>
      <c r="BR280" s="350"/>
      <c r="BS280" s="350"/>
      <c r="BT280" s="350"/>
      <c r="BU280" s="350"/>
      <c r="BV280" s="350"/>
      <c r="BW280" s="350"/>
      <c r="BX280" s="350"/>
      <c r="BY280" s="75"/>
      <c r="BZ280" s="125"/>
      <c r="CA280" s="125"/>
      <c r="CB280" s="128"/>
      <c r="CC280" s="80"/>
    </row>
    <row r="281" spans="7:81" s="61" customFormat="1" ht="36.75" customHeight="1" x14ac:dyDescent="0.15">
      <c r="G281" s="80"/>
      <c r="H281" s="128"/>
      <c r="I281" s="128"/>
      <c r="J281" s="128"/>
      <c r="K281" s="128"/>
      <c r="L281" s="128"/>
      <c r="M281" s="128"/>
      <c r="N281" s="128"/>
      <c r="O281" s="128"/>
      <c r="P281" s="128"/>
      <c r="Q281" s="128"/>
      <c r="R281" s="128"/>
      <c r="S281" s="128"/>
      <c r="T281" s="128"/>
      <c r="U281" s="128"/>
      <c r="V281" s="118"/>
      <c r="W281" s="118"/>
      <c r="Y281" s="374"/>
      <c r="Z281" s="125"/>
      <c r="AA281" s="125"/>
      <c r="AB281" s="125"/>
      <c r="AC281" s="350"/>
      <c r="AD281" s="350"/>
      <c r="AE281" s="350"/>
      <c r="AF281" s="350"/>
      <c r="AG281" s="350"/>
      <c r="AH281" s="350"/>
      <c r="AI281" s="350"/>
      <c r="AJ281" s="350"/>
      <c r="AK281" s="350"/>
      <c r="AL281" s="350"/>
      <c r="AM281" s="350"/>
      <c r="AN281" s="350"/>
      <c r="AO281" s="350"/>
      <c r="AP281" s="350"/>
      <c r="AQ281" s="125"/>
      <c r="AR281" s="125"/>
      <c r="AS281" s="80"/>
      <c r="AT281" s="202"/>
      <c r="AU281" s="128"/>
      <c r="AV281" s="128"/>
      <c r="AW281" s="128"/>
      <c r="AX281" s="128"/>
      <c r="AY281" s="128"/>
      <c r="AZ281" s="128"/>
      <c r="BA281" s="128"/>
      <c r="BB281" s="128"/>
      <c r="BC281" s="128"/>
      <c r="BD281" s="128"/>
      <c r="BE281" s="128"/>
      <c r="BF281" s="128"/>
      <c r="BG281" s="128"/>
      <c r="BH281" s="128"/>
      <c r="BI281" s="125"/>
      <c r="BJ281" s="125"/>
      <c r="BK281" s="374"/>
      <c r="BL281" s="125"/>
      <c r="BM281" s="125"/>
      <c r="BN281" s="350"/>
      <c r="BO281" s="350"/>
      <c r="BP281" s="350"/>
      <c r="BQ281" s="350"/>
      <c r="BR281" s="350"/>
      <c r="BS281" s="350"/>
      <c r="BT281" s="350"/>
      <c r="BU281" s="350"/>
      <c r="BV281" s="350"/>
      <c r="BW281" s="350"/>
      <c r="BX281" s="350"/>
      <c r="BY281" s="75"/>
      <c r="BZ281" s="125"/>
      <c r="CA281" s="125"/>
      <c r="CB281" s="128"/>
      <c r="CC281" s="80"/>
    </row>
    <row r="282" spans="7:81" s="61" customFormat="1" ht="36.75" customHeight="1" thickBot="1" x14ac:dyDescent="0.2">
      <c r="G282" s="80"/>
      <c r="H282" s="128"/>
      <c r="I282" s="128"/>
      <c r="J282" s="128"/>
      <c r="K282" s="128"/>
      <c r="L282" s="128"/>
      <c r="M282" s="128"/>
      <c r="N282" s="128"/>
      <c r="O282" s="128"/>
      <c r="P282" s="128"/>
      <c r="Q282" s="128"/>
      <c r="R282" s="128"/>
      <c r="S282" s="128"/>
      <c r="T282" s="128"/>
      <c r="U282" s="128"/>
      <c r="V282" s="118"/>
      <c r="W282" s="118"/>
      <c r="Y282" s="374"/>
      <c r="Z282" s="125"/>
      <c r="AA282" s="125"/>
      <c r="AB282" s="125"/>
      <c r="AC282" s="350"/>
      <c r="AD282" s="350"/>
      <c r="AE282" s="350"/>
      <c r="AF282" s="350"/>
      <c r="AG282" s="350"/>
      <c r="AH282" s="350"/>
      <c r="AI282" s="350"/>
      <c r="AJ282" s="350"/>
      <c r="AK282" s="350"/>
      <c r="AL282" s="350"/>
      <c r="AM282" s="350"/>
      <c r="AN282" s="350"/>
      <c r="AO282" s="350"/>
      <c r="AP282" s="350"/>
      <c r="AQ282" s="125"/>
      <c r="AR282" s="125"/>
      <c r="AS282" s="80"/>
      <c r="AT282" s="202"/>
      <c r="AU282" s="128"/>
      <c r="AV282" s="128"/>
      <c r="AW282" s="128"/>
      <c r="AX282" s="128"/>
      <c r="AY282" s="128"/>
      <c r="AZ282" s="128"/>
      <c r="BA282" s="128"/>
      <c r="BB282" s="128"/>
      <c r="BC282" s="128"/>
      <c r="BD282" s="128"/>
      <c r="BE282" s="128"/>
      <c r="BF282" s="128"/>
      <c r="BG282" s="128"/>
      <c r="BH282" s="128"/>
      <c r="BI282" s="125"/>
      <c r="BJ282" s="125"/>
      <c r="BK282" s="374"/>
      <c r="BL282" s="125"/>
      <c r="BM282" s="125"/>
      <c r="BN282" s="350"/>
      <c r="BO282" s="350"/>
      <c r="BP282" s="350"/>
      <c r="BQ282" s="350"/>
      <c r="BR282" s="350"/>
      <c r="BS282" s="350"/>
      <c r="BT282" s="350"/>
      <c r="BU282" s="350"/>
      <c r="BV282" s="350"/>
      <c r="BW282" s="350"/>
      <c r="BX282" s="350"/>
      <c r="BY282" s="350"/>
      <c r="BZ282" s="125"/>
      <c r="CA282" s="125"/>
      <c r="CB282" s="128"/>
      <c r="CC282" s="80"/>
    </row>
    <row r="283" spans="7:81" s="61" customFormat="1" ht="36.75" customHeight="1" x14ac:dyDescent="0.15">
      <c r="G283" s="80"/>
      <c r="H283" s="128"/>
      <c r="I283" s="128"/>
      <c r="J283" s="128"/>
      <c r="K283" s="128"/>
      <c r="L283" s="128"/>
      <c r="M283" s="128"/>
      <c r="N283" s="128"/>
      <c r="O283" s="128"/>
      <c r="P283" s="128"/>
      <c r="Q283" s="128"/>
      <c r="R283" s="128"/>
      <c r="S283" s="128"/>
      <c r="T283" s="128"/>
      <c r="U283" s="128"/>
      <c r="V283" s="118"/>
      <c r="W283" s="118"/>
      <c r="Y283" s="861" t="str">
        <f>計算_集計!FB15</f>
        <v/>
      </c>
      <c r="Z283" s="350"/>
      <c r="AA283" s="350"/>
      <c r="AB283" s="350"/>
      <c r="AC283" s="350"/>
      <c r="AD283" s="350"/>
      <c r="AE283" s="350"/>
      <c r="AF283" s="350"/>
      <c r="AG283" s="350"/>
      <c r="AH283" s="350"/>
      <c r="AI283" s="350"/>
      <c r="AJ283" s="350"/>
      <c r="AK283" s="350"/>
      <c r="AL283" s="350"/>
      <c r="AM283" s="350"/>
      <c r="AN283" s="350"/>
      <c r="AO283" s="350"/>
      <c r="AP283" s="350"/>
      <c r="AQ283" s="125"/>
      <c r="AR283" s="125"/>
      <c r="AS283" s="80"/>
      <c r="AT283" s="202"/>
      <c r="AU283" s="128"/>
      <c r="AV283" s="128"/>
      <c r="AW283" s="128"/>
      <c r="AX283" s="128"/>
      <c r="AY283" s="128"/>
      <c r="AZ283" s="128"/>
      <c r="BA283" s="128"/>
      <c r="BB283" s="128"/>
      <c r="BC283" s="128"/>
      <c r="BD283" s="128"/>
      <c r="BE283" s="128"/>
      <c r="BF283" s="128"/>
      <c r="BG283" s="128"/>
      <c r="BH283" s="128"/>
      <c r="BI283" s="125"/>
      <c r="BJ283" s="125"/>
      <c r="BK283" s="861" t="str">
        <f>計算_集計!GB15</f>
        <v/>
      </c>
      <c r="BL283" s="125"/>
      <c r="BM283" s="125"/>
      <c r="BN283" s="350"/>
      <c r="BO283" s="350"/>
      <c r="BP283" s="350"/>
      <c r="BQ283" s="350"/>
      <c r="BR283" s="350"/>
      <c r="BS283" s="350"/>
      <c r="BT283" s="350"/>
      <c r="BU283" s="350"/>
      <c r="BV283" s="350"/>
      <c r="BW283" s="350"/>
      <c r="BX283" s="350"/>
      <c r="BY283" s="350"/>
      <c r="BZ283" s="125"/>
      <c r="CA283" s="125"/>
      <c r="CB283" s="128"/>
      <c r="CC283" s="80"/>
    </row>
    <row r="284" spans="7:81" s="61" customFormat="1" ht="36.75" customHeight="1" thickBot="1" x14ac:dyDescent="0.2">
      <c r="G284" s="80"/>
      <c r="H284" s="128"/>
      <c r="I284" s="128"/>
      <c r="J284" s="128"/>
      <c r="K284" s="128"/>
      <c r="L284" s="128"/>
      <c r="M284" s="128"/>
      <c r="N284" s="128"/>
      <c r="O284" s="128"/>
      <c r="P284" s="128"/>
      <c r="Q284" s="128"/>
      <c r="R284" s="128"/>
      <c r="S284" s="128"/>
      <c r="T284" s="128"/>
      <c r="U284" s="128"/>
      <c r="V284" s="118"/>
      <c r="W284" s="118"/>
      <c r="Y284" s="862"/>
      <c r="Z284" s="350"/>
      <c r="AA284" s="350"/>
      <c r="AB284" s="350"/>
      <c r="AC284" s="350"/>
      <c r="AD284" s="350"/>
      <c r="AE284" s="350"/>
      <c r="AF284" s="350"/>
      <c r="AG284" s="350"/>
      <c r="AH284" s="350"/>
      <c r="AI284" s="350"/>
      <c r="AJ284" s="350"/>
      <c r="AK284" s="350"/>
      <c r="AL284" s="350"/>
      <c r="AM284" s="350"/>
      <c r="AN284" s="350"/>
      <c r="AO284" s="350"/>
      <c r="AP284" s="350"/>
      <c r="AQ284" s="125"/>
      <c r="AR284" s="125"/>
      <c r="AS284" s="80"/>
      <c r="AT284" s="202"/>
      <c r="AU284" s="128"/>
      <c r="AV284" s="128"/>
      <c r="AW284" s="128"/>
      <c r="AX284" s="128"/>
      <c r="AY284" s="128"/>
      <c r="AZ284" s="128"/>
      <c r="BA284" s="128"/>
      <c r="BB284" s="128"/>
      <c r="BC284" s="128"/>
      <c r="BD284" s="128"/>
      <c r="BE284" s="128"/>
      <c r="BF284" s="128"/>
      <c r="BG284" s="128"/>
      <c r="BH284" s="128"/>
      <c r="BI284" s="125"/>
      <c r="BJ284" s="125"/>
      <c r="BK284" s="862"/>
      <c r="BL284" s="118"/>
      <c r="BM284" s="350"/>
      <c r="BN284" s="350"/>
      <c r="BO284" s="350"/>
      <c r="BP284" s="350"/>
      <c r="BQ284" s="350"/>
      <c r="BR284" s="350"/>
      <c r="BS284" s="350"/>
      <c r="BT284" s="350"/>
      <c r="BU284" s="350"/>
      <c r="BV284" s="350"/>
      <c r="BW284" s="350"/>
      <c r="BX284" s="350"/>
      <c r="BY284" s="350"/>
      <c r="BZ284" s="125"/>
      <c r="CA284" s="125"/>
      <c r="CB284" s="128"/>
      <c r="CC284" s="80"/>
    </row>
    <row r="285" spans="7:81" s="61" customFormat="1" ht="36.75" customHeight="1" x14ac:dyDescent="0.15">
      <c r="G285" s="80"/>
      <c r="H285" s="128"/>
      <c r="I285" s="128"/>
      <c r="J285" s="128"/>
      <c r="K285" s="128"/>
      <c r="L285" s="128"/>
      <c r="M285" s="128"/>
      <c r="N285" s="128"/>
      <c r="O285" s="128"/>
      <c r="P285" s="128"/>
      <c r="Q285" s="128"/>
      <c r="R285" s="128"/>
      <c r="S285" s="128"/>
      <c r="T285" s="128"/>
      <c r="U285" s="128"/>
      <c r="V285" s="118"/>
      <c r="W285" s="118"/>
      <c r="Y285" s="374"/>
      <c r="Z285" s="350"/>
      <c r="AA285" s="350"/>
      <c r="AB285" s="350"/>
      <c r="AC285" s="350"/>
      <c r="AD285" s="350"/>
      <c r="AE285" s="350"/>
      <c r="AF285" s="350"/>
      <c r="AG285" s="350"/>
      <c r="AH285" s="350"/>
      <c r="AI285" s="350"/>
      <c r="AJ285" s="350"/>
      <c r="AK285" s="350"/>
      <c r="AL285" s="350"/>
      <c r="AM285" s="350"/>
      <c r="AN285" s="350"/>
      <c r="AO285" s="350"/>
      <c r="AP285" s="350"/>
      <c r="AQ285" s="125"/>
      <c r="AR285" s="125"/>
      <c r="AS285" s="80"/>
      <c r="AT285" s="202"/>
      <c r="AU285" s="128"/>
      <c r="AV285" s="128"/>
      <c r="AW285" s="128"/>
      <c r="AX285" s="128"/>
      <c r="AY285" s="128"/>
      <c r="AZ285" s="128"/>
      <c r="BA285" s="128"/>
      <c r="BB285" s="128"/>
      <c r="BC285" s="128"/>
      <c r="BD285" s="128"/>
      <c r="BE285" s="128"/>
      <c r="BF285" s="128"/>
      <c r="BG285" s="128"/>
      <c r="BH285" s="128"/>
      <c r="BI285" s="125"/>
      <c r="BJ285" s="125"/>
      <c r="BK285" s="374"/>
      <c r="BL285" s="118"/>
      <c r="BM285" s="350"/>
      <c r="BN285" s="350"/>
      <c r="BO285" s="350"/>
      <c r="BP285" s="350"/>
      <c r="BQ285" s="350"/>
      <c r="BR285" s="350"/>
      <c r="BS285" s="350"/>
      <c r="BT285" s="350"/>
      <c r="BU285" s="350"/>
      <c r="BV285" s="350"/>
      <c r="BW285" s="350"/>
      <c r="BX285" s="350"/>
      <c r="BY285" s="350"/>
      <c r="BZ285" s="125"/>
      <c r="CA285" s="125"/>
      <c r="CB285" s="128"/>
      <c r="CC285" s="80"/>
    </row>
    <row r="286" spans="7:81" s="61" customFormat="1" ht="36.75" customHeight="1" x14ac:dyDescent="0.15">
      <c r="G286" s="80"/>
      <c r="H286" s="128"/>
      <c r="I286" s="128"/>
      <c r="J286" s="128"/>
      <c r="K286" s="128"/>
      <c r="L286" s="128"/>
      <c r="M286" s="128"/>
      <c r="N286" s="128"/>
      <c r="O286" s="128"/>
      <c r="P286" s="128"/>
      <c r="Q286" s="128"/>
      <c r="R286" s="128"/>
      <c r="S286" s="128"/>
      <c r="T286" s="128"/>
      <c r="U286" s="128"/>
      <c r="V286" s="118"/>
      <c r="W286" s="118"/>
      <c r="Y286" s="375"/>
      <c r="Z286" s="350"/>
      <c r="AA286" s="350"/>
      <c r="AB286" s="350"/>
      <c r="AC286" s="350"/>
      <c r="AD286" s="350"/>
      <c r="AE286" s="350"/>
      <c r="AF286" s="350"/>
      <c r="AG286" s="350"/>
      <c r="AH286" s="350"/>
      <c r="AI286" s="350"/>
      <c r="AJ286" s="350"/>
      <c r="AK286" s="350"/>
      <c r="AL286" s="350"/>
      <c r="AM286" s="350"/>
      <c r="AN286" s="350"/>
      <c r="AO286" s="350"/>
      <c r="AP286" s="350"/>
      <c r="AQ286" s="125"/>
      <c r="AR286" s="125"/>
      <c r="AS286" s="80"/>
      <c r="AT286" s="202"/>
      <c r="AU286" s="128"/>
      <c r="AV286" s="128"/>
      <c r="AW286" s="128"/>
      <c r="AX286" s="128"/>
      <c r="AY286" s="128"/>
      <c r="AZ286" s="128"/>
      <c r="BA286" s="128"/>
      <c r="BB286" s="128"/>
      <c r="BC286" s="128"/>
      <c r="BD286" s="128"/>
      <c r="BE286" s="128"/>
      <c r="BF286" s="128"/>
      <c r="BG286" s="128"/>
      <c r="BH286" s="128"/>
      <c r="BI286" s="125"/>
      <c r="BJ286" s="125"/>
      <c r="BK286" s="375"/>
      <c r="BL286" s="118"/>
      <c r="BM286" s="350"/>
      <c r="BN286" s="350"/>
      <c r="BO286" s="350"/>
      <c r="BP286" s="350"/>
      <c r="BQ286" s="350"/>
      <c r="BR286" s="350"/>
      <c r="BS286" s="350"/>
      <c r="BT286" s="350"/>
      <c r="BU286" s="350"/>
      <c r="BV286" s="350"/>
      <c r="BW286" s="350"/>
      <c r="BX286" s="350"/>
      <c r="BY286" s="350"/>
      <c r="BZ286" s="125"/>
      <c r="CA286" s="125"/>
      <c r="CB286" s="128"/>
      <c r="CC286" s="80"/>
    </row>
    <row r="287" spans="7:81" s="61" customFormat="1" ht="36.75" customHeight="1" thickBot="1" x14ac:dyDescent="0.2">
      <c r="G287" s="80"/>
      <c r="H287" s="128"/>
      <c r="I287" s="128"/>
      <c r="J287" s="128"/>
      <c r="K287" s="128"/>
      <c r="L287" s="128"/>
      <c r="M287" s="128"/>
      <c r="N287" s="128"/>
      <c r="O287" s="128"/>
      <c r="P287" s="128"/>
      <c r="Q287" s="128"/>
      <c r="R287" s="128"/>
      <c r="S287" s="128"/>
      <c r="T287" s="128"/>
      <c r="U287" s="128"/>
      <c r="V287" s="118"/>
      <c r="W287" s="118"/>
      <c r="Y287" s="375"/>
      <c r="Z287" s="350"/>
      <c r="AA287" s="350"/>
      <c r="AB287" s="350"/>
      <c r="AC287" s="350"/>
      <c r="AD287" s="350"/>
      <c r="AE287" s="350"/>
      <c r="AF287" s="350"/>
      <c r="AG287" s="350"/>
      <c r="AH287" s="350"/>
      <c r="AI287" s="350"/>
      <c r="AJ287" s="350"/>
      <c r="AK287" s="350"/>
      <c r="AL287" s="350"/>
      <c r="AM287" s="350"/>
      <c r="AN287" s="350"/>
      <c r="AO287" s="350"/>
      <c r="AP287" s="350"/>
      <c r="AQ287" s="125"/>
      <c r="AR287" s="125"/>
      <c r="AS287" s="80"/>
      <c r="AT287" s="202"/>
      <c r="AU287" s="128"/>
      <c r="AV287" s="128"/>
      <c r="AW287" s="128"/>
      <c r="AX287" s="128"/>
      <c r="AY287" s="128"/>
      <c r="AZ287" s="128"/>
      <c r="BA287" s="128"/>
      <c r="BB287" s="128"/>
      <c r="BC287" s="128"/>
      <c r="BD287" s="128"/>
      <c r="BE287" s="128"/>
      <c r="BF287" s="128"/>
      <c r="BG287" s="128"/>
      <c r="BH287" s="128"/>
      <c r="BI287" s="125"/>
      <c r="BJ287" s="125"/>
      <c r="BK287" s="375"/>
      <c r="BL287" s="118"/>
      <c r="BM287" s="350"/>
      <c r="BN287" s="350"/>
      <c r="BO287" s="350"/>
      <c r="BP287" s="350"/>
      <c r="BQ287" s="350"/>
      <c r="BR287" s="350"/>
      <c r="BS287" s="350"/>
      <c r="BT287" s="350"/>
      <c r="BU287" s="350"/>
      <c r="BV287" s="350"/>
      <c r="BW287" s="350"/>
      <c r="BX287" s="350"/>
      <c r="BY287" s="350"/>
      <c r="BZ287" s="125"/>
      <c r="CA287" s="125"/>
      <c r="CB287" s="128"/>
      <c r="CC287" s="80"/>
    </row>
    <row r="288" spans="7:81" s="61" customFormat="1" ht="36.75" customHeight="1" x14ac:dyDescent="0.15">
      <c r="G288" s="80"/>
      <c r="H288" s="128"/>
      <c r="I288" s="128"/>
      <c r="J288" s="128"/>
      <c r="K288" s="128"/>
      <c r="L288" s="128"/>
      <c r="M288" s="128"/>
      <c r="N288" s="128"/>
      <c r="O288" s="128"/>
      <c r="P288" s="128"/>
      <c r="Q288" s="128"/>
      <c r="R288" s="128"/>
      <c r="S288" s="128"/>
      <c r="T288" s="128"/>
      <c r="U288" s="128"/>
      <c r="V288" s="118"/>
      <c r="W288" s="118"/>
      <c r="Y288" s="861" t="str">
        <f>計算_集計!FD15</f>
        <v/>
      </c>
      <c r="Z288" s="350"/>
      <c r="AA288" s="350"/>
      <c r="AB288" s="350"/>
      <c r="AC288" s="350"/>
      <c r="AD288" s="350"/>
      <c r="AE288" s="350"/>
      <c r="AF288" s="350"/>
      <c r="AG288" s="350"/>
      <c r="AH288" s="350"/>
      <c r="AI288" s="350"/>
      <c r="AJ288" s="350"/>
      <c r="AK288" s="350"/>
      <c r="AL288" s="350"/>
      <c r="AM288" s="350"/>
      <c r="AN288" s="350"/>
      <c r="AO288" s="350"/>
      <c r="AP288" s="350"/>
      <c r="AQ288" s="125"/>
      <c r="AR288" s="125"/>
      <c r="AS288" s="80"/>
      <c r="AT288" s="202"/>
      <c r="AU288" s="128"/>
      <c r="AV288" s="128"/>
      <c r="AW288" s="128"/>
      <c r="AX288" s="128"/>
      <c r="AY288" s="128"/>
      <c r="AZ288" s="128"/>
      <c r="BA288" s="128"/>
      <c r="BB288" s="128"/>
      <c r="BC288" s="128"/>
      <c r="BD288" s="128"/>
      <c r="BE288" s="128"/>
      <c r="BF288" s="128"/>
      <c r="BG288" s="128"/>
      <c r="BH288" s="128"/>
      <c r="BI288" s="125"/>
      <c r="BJ288" s="125"/>
      <c r="BK288" s="861" t="str">
        <f>計算_集計!GD15</f>
        <v>＊</v>
      </c>
      <c r="BL288" s="118"/>
      <c r="BM288" s="350"/>
      <c r="BN288" s="350"/>
      <c r="BO288" s="350"/>
      <c r="BP288" s="350"/>
      <c r="BQ288" s="350"/>
      <c r="BR288" s="350"/>
      <c r="BS288" s="350"/>
      <c r="BT288" s="350"/>
      <c r="BU288" s="350"/>
      <c r="BV288" s="350"/>
      <c r="BW288" s="350"/>
      <c r="BX288" s="350"/>
      <c r="BY288" s="350"/>
      <c r="BZ288" s="125"/>
      <c r="CA288" s="125"/>
      <c r="CB288" s="128"/>
      <c r="CC288" s="80"/>
    </row>
    <row r="289" spans="7:81" s="61" customFormat="1" ht="36.75" customHeight="1" thickBot="1" x14ac:dyDescent="0.2">
      <c r="G289" s="80"/>
      <c r="H289" s="128"/>
      <c r="I289" s="128"/>
      <c r="J289" s="128"/>
      <c r="K289" s="128"/>
      <c r="L289" s="128"/>
      <c r="M289" s="128"/>
      <c r="N289" s="128"/>
      <c r="O289" s="128"/>
      <c r="P289" s="128"/>
      <c r="Q289" s="128"/>
      <c r="R289" s="128"/>
      <c r="S289" s="128"/>
      <c r="T289" s="128"/>
      <c r="U289" s="128"/>
      <c r="V289" s="118"/>
      <c r="W289" s="118"/>
      <c r="Y289" s="862"/>
      <c r="Z289" s="350"/>
      <c r="AA289" s="350"/>
      <c r="AB289" s="350"/>
      <c r="AC289" s="350"/>
      <c r="AD289" s="350"/>
      <c r="AE289" s="350"/>
      <c r="AF289" s="350"/>
      <c r="AG289" s="350"/>
      <c r="AH289" s="350"/>
      <c r="AI289" s="350"/>
      <c r="AJ289" s="350"/>
      <c r="AK289" s="350"/>
      <c r="AL289" s="350"/>
      <c r="AM289" s="350"/>
      <c r="AN289" s="350"/>
      <c r="AO289" s="350"/>
      <c r="AP289" s="350"/>
      <c r="AQ289" s="125"/>
      <c r="AR289" s="125"/>
      <c r="AS289" s="80"/>
      <c r="AT289" s="202"/>
      <c r="AU289" s="128"/>
      <c r="AV289" s="128"/>
      <c r="AW289" s="128"/>
      <c r="AX289" s="128"/>
      <c r="AY289" s="128"/>
      <c r="AZ289" s="128"/>
      <c r="BA289" s="128"/>
      <c r="BB289" s="128"/>
      <c r="BC289" s="128"/>
      <c r="BD289" s="128"/>
      <c r="BE289" s="128"/>
      <c r="BF289" s="128"/>
      <c r="BG289" s="128"/>
      <c r="BH289" s="128"/>
      <c r="BI289" s="125"/>
      <c r="BJ289" s="125"/>
      <c r="BK289" s="862"/>
      <c r="BL289" s="118"/>
      <c r="BM289" s="350"/>
      <c r="BN289" s="350"/>
      <c r="BO289" s="350"/>
      <c r="BP289" s="350"/>
      <c r="BQ289" s="350"/>
      <c r="BR289" s="350"/>
      <c r="BS289" s="350"/>
      <c r="BT289" s="350"/>
      <c r="BU289" s="350"/>
      <c r="BV289" s="350"/>
      <c r="BW289" s="350"/>
      <c r="BX289" s="350"/>
      <c r="BY289" s="350"/>
      <c r="BZ289" s="125"/>
      <c r="CA289" s="125"/>
      <c r="CB289" s="128"/>
      <c r="CC289" s="80"/>
    </row>
    <row r="290" spans="7:81" s="61" customFormat="1" ht="36.75" customHeight="1" x14ac:dyDescent="0.15">
      <c r="G290" s="80"/>
      <c r="H290" s="128"/>
      <c r="I290" s="128"/>
      <c r="J290" s="128"/>
      <c r="K290" s="128"/>
      <c r="L290" s="128"/>
      <c r="M290" s="128"/>
      <c r="N290" s="128"/>
      <c r="O290" s="128"/>
      <c r="P290" s="128"/>
      <c r="Q290" s="128"/>
      <c r="R290" s="128"/>
      <c r="S290" s="128"/>
      <c r="T290" s="128"/>
      <c r="U290" s="128"/>
      <c r="V290" s="118"/>
      <c r="W290" s="118"/>
      <c r="Y290" s="375"/>
      <c r="Z290" s="350"/>
      <c r="AA290" s="350"/>
      <c r="AB290" s="350"/>
      <c r="AC290" s="350"/>
      <c r="AD290" s="350"/>
      <c r="AE290" s="350"/>
      <c r="AF290" s="350"/>
      <c r="AG290" s="350"/>
      <c r="AH290" s="350"/>
      <c r="AI290" s="350"/>
      <c r="AJ290" s="350"/>
      <c r="AK290" s="350"/>
      <c r="AL290" s="350"/>
      <c r="AM290" s="350"/>
      <c r="AN290" s="350"/>
      <c r="AO290" s="350"/>
      <c r="AP290" s="350"/>
      <c r="AQ290" s="125"/>
      <c r="AR290" s="125"/>
      <c r="AS290" s="80"/>
      <c r="AT290" s="202"/>
      <c r="AU290" s="128"/>
      <c r="AV290" s="128"/>
      <c r="AW290" s="128"/>
      <c r="AX290" s="128"/>
      <c r="AY290" s="128"/>
      <c r="AZ290" s="128"/>
      <c r="BA290" s="128"/>
      <c r="BB290" s="128"/>
      <c r="BC290" s="128"/>
      <c r="BD290" s="128"/>
      <c r="BE290" s="128"/>
      <c r="BF290" s="128"/>
      <c r="BG290" s="128"/>
      <c r="BH290" s="128"/>
      <c r="BI290" s="125"/>
      <c r="BJ290" s="125"/>
      <c r="BK290" s="375"/>
      <c r="BL290" s="118"/>
      <c r="BM290" s="350"/>
      <c r="BN290" s="350"/>
      <c r="BO290" s="350"/>
      <c r="BP290" s="350"/>
      <c r="BQ290" s="350"/>
      <c r="BR290" s="350"/>
      <c r="BS290" s="350"/>
      <c r="BT290" s="350"/>
      <c r="BU290" s="350"/>
      <c r="BV290" s="350"/>
      <c r="BW290" s="350"/>
      <c r="BX290" s="350"/>
      <c r="BY290" s="350"/>
      <c r="BZ290" s="125"/>
      <c r="CA290" s="125"/>
      <c r="CB290" s="128"/>
      <c r="CC290" s="80"/>
    </row>
    <row r="291" spans="7:81" s="61" customFormat="1" ht="36.75" customHeight="1" x14ac:dyDescent="0.15">
      <c r="G291" s="80"/>
      <c r="H291" s="128"/>
      <c r="I291" s="128"/>
      <c r="J291" s="128"/>
      <c r="K291" s="128"/>
      <c r="L291" s="128"/>
      <c r="M291" s="128"/>
      <c r="N291" s="128"/>
      <c r="O291" s="128"/>
      <c r="P291" s="128"/>
      <c r="Q291" s="128"/>
      <c r="R291" s="128"/>
      <c r="S291" s="128"/>
      <c r="T291" s="128"/>
      <c r="U291" s="128"/>
      <c r="V291" s="118"/>
      <c r="W291" s="118"/>
      <c r="Y291" s="375"/>
      <c r="Z291" s="350"/>
      <c r="AA291" s="350"/>
      <c r="AB291" s="350"/>
      <c r="AC291" s="350"/>
      <c r="AD291" s="350"/>
      <c r="AE291" s="350"/>
      <c r="AF291" s="350"/>
      <c r="AG291" s="350"/>
      <c r="AH291" s="350"/>
      <c r="AI291" s="350"/>
      <c r="AJ291" s="350"/>
      <c r="AK291" s="350"/>
      <c r="AL291" s="350"/>
      <c r="AM291" s="350"/>
      <c r="AN291" s="350"/>
      <c r="AO291" s="350"/>
      <c r="AP291" s="350"/>
      <c r="AQ291" s="125"/>
      <c r="AR291" s="125"/>
      <c r="AS291" s="80"/>
      <c r="AT291" s="202"/>
      <c r="AU291" s="128"/>
      <c r="AV291" s="128"/>
      <c r="AW291" s="128"/>
      <c r="AX291" s="128"/>
      <c r="AY291" s="128"/>
      <c r="AZ291" s="128"/>
      <c r="BA291" s="128"/>
      <c r="BB291" s="128"/>
      <c r="BC291" s="128"/>
      <c r="BD291" s="128"/>
      <c r="BE291" s="128"/>
      <c r="BF291" s="128"/>
      <c r="BG291" s="128"/>
      <c r="BH291" s="128"/>
      <c r="BI291" s="125"/>
      <c r="BJ291" s="125"/>
      <c r="BK291" s="375"/>
      <c r="BL291" s="118"/>
      <c r="BM291" s="350"/>
      <c r="BN291" s="350"/>
      <c r="BO291" s="350"/>
      <c r="BP291" s="350"/>
      <c r="BQ291" s="350"/>
      <c r="BR291" s="350"/>
      <c r="BS291" s="350"/>
      <c r="BT291" s="350"/>
      <c r="BU291" s="350"/>
      <c r="BV291" s="350"/>
      <c r="BW291" s="350"/>
      <c r="BX291" s="350"/>
      <c r="BY291" s="350"/>
      <c r="BZ291" s="125"/>
      <c r="CA291" s="125"/>
      <c r="CB291" s="128"/>
      <c r="CC291" s="80"/>
    </row>
    <row r="292" spans="7:81" s="61" customFormat="1" ht="36.75" customHeight="1" thickBot="1" x14ac:dyDescent="0.2">
      <c r="G292" s="80"/>
      <c r="H292" s="128"/>
      <c r="I292" s="128"/>
      <c r="J292" s="128"/>
      <c r="K292" s="128"/>
      <c r="L292" s="128"/>
      <c r="M292" s="128"/>
      <c r="N292" s="128"/>
      <c r="O292" s="128"/>
      <c r="P292" s="128"/>
      <c r="Q292" s="128"/>
      <c r="R292" s="128"/>
      <c r="S292" s="128"/>
      <c r="T292" s="128"/>
      <c r="U292" s="128"/>
      <c r="V292" s="118"/>
      <c r="W292" s="118"/>
      <c r="Y292" s="375"/>
      <c r="Z292" s="350"/>
      <c r="AA292" s="350"/>
      <c r="AB292" s="350"/>
      <c r="AC292" s="350"/>
      <c r="AD292" s="350"/>
      <c r="AE292" s="350"/>
      <c r="AF292" s="350"/>
      <c r="AG292" s="350"/>
      <c r="AH292" s="350"/>
      <c r="AI292" s="350"/>
      <c r="AJ292" s="350"/>
      <c r="AK292" s="350"/>
      <c r="AL292" s="350"/>
      <c r="AM292" s="350"/>
      <c r="AN292" s="350"/>
      <c r="AO292" s="350"/>
      <c r="AP292" s="350"/>
      <c r="AQ292" s="125"/>
      <c r="AR292" s="125"/>
      <c r="AS292" s="80"/>
      <c r="AT292" s="202"/>
      <c r="AU292" s="128"/>
      <c r="AV292" s="128"/>
      <c r="AW292" s="128"/>
      <c r="AX292" s="128"/>
      <c r="AY292" s="128"/>
      <c r="AZ292" s="128"/>
      <c r="BA292" s="128"/>
      <c r="BB292" s="128"/>
      <c r="BC292" s="128"/>
      <c r="BD292" s="128"/>
      <c r="BE292" s="128"/>
      <c r="BF292" s="128"/>
      <c r="BG292" s="128"/>
      <c r="BH292" s="128"/>
      <c r="BI292" s="125"/>
      <c r="BJ292" s="125"/>
      <c r="BK292" s="375"/>
      <c r="BL292" s="118"/>
      <c r="BM292" s="350"/>
      <c r="BN292" s="350"/>
      <c r="BO292" s="350"/>
      <c r="BP292" s="350"/>
      <c r="BQ292" s="350"/>
      <c r="BR292" s="350"/>
      <c r="BS292" s="350"/>
      <c r="BT292" s="350"/>
      <c r="BU292" s="350"/>
      <c r="BV292" s="350"/>
      <c r="BW292" s="350"/>
      <c r="BX292" s="350"/>
      <c r="BY292" s="350"/>
      <c r="BZ292" s="125"/>
      <c r="CA292" s="125"/>
      <c r="CB292" s="128"/>
      <c r="CC292" s="80"/>
    </row>
    <row r="293" spans="7:81" s="61" customFormat="1" ht="36.75" customHeight="1" x14ac:dyDescent="0.15">
      <c r="G293" s="80"/>
      <c r="H293" s="128"/>
      <c r="I293" s="128"/>
      <c r="J293" s="128"/>
      <c r="K293" s="128"/>
      <c r="L293" s="128"/>
      <c r="M293" s="128"/>
      <c r="N293" s="128"/>
      <c r="O293" s="128"/>
      <c r="P293" s="128"/>
      <c r="Q293" s="128"/>
      <c r="R293" s="128"/>
      <c r="S293" s="128"/>
      <c r="T293" s="128"/>
      <c r="U293" s="128"/>
      <c r="V293" s="118"/>
      <c r="W293" s="118"/>
      <c r="Y293" s="861" t="str">
        <f>計算_集計!FF15</f>
        <v>＊</v>
      </c>
      <c r="Z293" s="350"/>
      <c r="AA293" s="350"/>
      <c r="AB293" s="350"/>
      <c r="AC293" s="350"/>
      <c r="AD293" s="350"/>
      <c r="AE293" s="350"/>
      <c r="AF293" s="350"/>
      <c r="AG293" s="350"/>
      <c r="AH293" s="350"/>
      <c r="AI293" s="350"/>
      <c r="AJ293" s="350"/>
      <c r="AK293" s="350"/>
      <c r="AL293" s="350"/>
      <c r="AM293" s="350"/>
      <c r="AN293" s="350"/>
      <c r="AO293" s="350"/>
      <c r="AP293" s="350"/>
      <c r="AQ293" s="125"/>
      <c r="AR293" s="125"/>
      <c r="AS293" s="80"/>
      <c r="AT293" s="202"/>
      <c r="AU293" s="128"/>
      <c r="AV293" s="128"/>
      <c r="AW293" s="128"/>
      <c r="AX293" s="128"/>
      <c r="AY293" s="128"/>
      <c r="AZ293" s="128"/>
      <c r="BA293" s="128"/>
      <c r="BB293" s="128"/>
      <c r="BC293" s="128"/>
      <c r="BD293" s="128"/>
      <c r="BE293" s="128"/>
      <c r="BF293" s="128"/>
      <c r="BG293" s="128"/>
      <c r="BH293" s="128"/>
      <c r="BI293" s="125"/>
      <c r="BJ293" s="125"/>
      <c r="BK293" s="861" t="str">
        <f>計算_集計!GF15</f>
        <v/>
      </c>
      <c r="BL293" s="118"/>
      <c r="BM293" s="350"/>
      <c r="BN293" s="350"/>
      <c r="BO293" s="350"/>
      <c r="BP293" s="350"/>
      <c r="BQ293" s="350"/>
      <c r="BR293" s="350"/>
      <c r="BS293" s="350"/>
      <c r="BT293" s="350"/>
      <c r="BU293" s="350"/>
      <c r="BV293" s="350"/>
      <c r="BW293" s="350"/>
      <c r="BX293" s="350"/>
      <c r="BY293" s="350"/>
      <c r="BZ293" s="125"/>
      <c r="CA293" s="125"/>
      <c r="CB293" s="128"/>
      <c r="CC293" s="80"/>
    </row>
    <row r="294" spans="7:81" s="61" customFormat="1" ht="36.75" customHeight="1" thickBot="1" x14ac:dyDescent="0.2">
      <c r="G294" s="80"/>
      <c r="H294" s="128"/>
      <c r="I294" s="128"/>
      <c r="J294" s="128"/>
      <c r="K294" s="128"/>
      <c r="L294" s="128"/>
      <c r="M294" s="128"/>
      <c r="N294" s="128"/>
      <c r="O294" s="128"/>
      <c r="P294" s="128"/>
      <c r="Q294" s="128"/>
      <c r="R294" s="128"/>
      <c r="S294" s="128"/>
      <c r="T294" s="128"/>
      <c r="U294" s="128"/>
      <c r="V294" s="119"/>
      <c r="W294" s="119"/>
      <c r="Y294" s="862"/>
      <c r="Z294" s="350"/>
      <c r="AA294" s="350"/>
      <c r="AB294" s="350"/>
      <c r="AC294" s="350"/>
      <c r="AD294" s="350"/>
      <c r="AE294" s="350"/>
      <c r="AF294" s="350"/>
      <c r="AG294" s="350"/>
      <c r="AH294" s="350"/>
      <c r="AI294" s="350"/>
      <c r="AJ294" s="350"/>
      <c r="AK294" s="350"/>
      <c r="AL294" s="350"/>
      <c r="AM294" s="350"/>
      <c r="AN294" s="350"/>
      <c r="AO294" s="350"/>
      <c r="AP294" s="350"/>
      <c r="AQ294" s="125"/>
      <c r="AR294" s="125"/>
      <c r="AS294" s="80"/>
      <c r="AT294" s="202"/>
      <c r="AU294" s="128"/>
      <c r="AV294" s="128"/>
      <c r="AW294" s="128"/>
      <c r="AX294" s="128"/>
      <c r="AY294" s="128"/>
      <c r="AZ294" s="128"/>
      <c r="BA294" s="128"/>
      <c r="BB294" s="128"/>
      <c r="BC294" s="128"/>
      <c r="BD294" s="128"/>
      <c r="BE294" s="128"/>
      <c r="BF294" s="128"/>
      <c r="BG294" s="128"/>
      <c r="BH294" s="128"/>
      <c r="BI294" s="125"/>
      <c r="BJ294" s="125"/>
      <c r="BK294" s="862"/>
      <c r="BL294" s="118"/>
      <c r="BM294" s="350"/>
      <c r="BN294" s="350"/>
      <c r="BO294" s="350"/>
      <c r="BP294" s="350"/>
      <c r="BQ294" s="350"/>
      <c r="BR294" s="350"/>
      <c r="BS294" s="350"/>
      <c r="BT294" s="350"/>
      <c r="BU294" s="350"/>
      <c r="BV294" s="350"/>
      <c r="BW294" s="350"/>
      <c r="BX294" s="350"/>
      <c r="BY294" s="350"/>
      <c r="BZ294" s="125"/>
      <c r="CA294" s="125"/>
      <c r="CB294" s="128"/>
      <c r="CC294" s="80"/>
    </row>
    <row r="295" spans="7:81" s="61" customFormat="1" ht="36.75" customHeight="1" x14ac:dyDescent="0.15">
      <c r="G295" s="80"/>
      <c r="H295" s="128"/>
      <c r="I295" s="128"/>
      <c r="J295" s="128"/>
      <c r="K295" s="128"/>
      <c r="L295" s="128"/>
      <c r="M295" s="128"/>
      <c r="N295" s="128"/>
      <c r="O295" s="128"/>
      <c r="P295" s="128"/>
      <c r="Q295" s="128"/>
      <c r="R295" s="128"/>
      <c r="S295" s="128"/>
      <c r="T295" s="128"/>
      <c r="U295" s="128"/>
      <c r="V295" s="119"/>
      <c r="W295" s="119"/>
      <c r="Y295" s="375"/>
      <c r="Z295" s="350"/>
      <c r="AA295" s="350"/>
      <c r="AB295" s="350"/>
      <c r="AC295" s="350"/>
      <c r="AD295" s="350"/>
      <c r="AE295" s="350"/>
      <c r="AF295" s="350"/>
      <c r="AG295" s="350"/>
      <c r="AH295" s="350"/>
      <c r="AI295" s="350"/>
      <c r="AJ295" s="350"/>
      <c r="AK295" s="350"/>
      <c r="AL295" s="350"/>
      <c r="AM295" s="350"/>
      <c r="AN295" s="350"/>
      <c r="AO295" s="350"/>
      <c r="AP295" s="350"/>
      <c r="AQ295" s="125"/>
      <c r="AR295" s="125"/>
      <c r="AS295" s="80"/>
      <c r="AT295" s="202"/>
      <c r="AU295" s="128"/>
      <c r="AV295" s="128"/>
      <c r="AW295" s="128"/>
      <c r="AX295" s="128"/>
      <c r="AY295" s="128"/>
      <c r="AZ295" s="128"/>
      <c r="BA295" s="128"/>
      <c r="BB295" s="128"/>
      <c r="BC295" s="128"/>
      <c r="BD295" s="128"/>
      <c r="BE295" s="128"/>
      <c r="BF295" s="128"/>
      <c r="BG295" s="128"/>
      <c r="BH295" s="128"/>
      <c r="BI295" s="125"/>
      <c r="BJ295" s="125"/>
      <c r="BK295" s="375"/>
      <c r="BL295" s="118"/>
      <c r="BM295" s="350"/>
      <c r="BN295" s="350"/>
      <c r="BO295" s="350"/>
      <c r="BP295" s="350"/>
      <c r="BQ295" s="350"/>
      <c r="BR295" s="350"/>
      <c r="BS295" s="350"/>
      <c r="BT295" s="350"/>
      <c r="BU295" s="350"/>
      <c r="BV295" s="350"/>
      <c r="BW295" s="350"/>
      <c r="BX295" s="350"/>
      <c r="BY295" s="350"/>
      <c r="BZ295" s="125"/>
      <c r="CA295" s="125"/>
      <c r="CB295" s="128"/>
      <c r="CC295" s="80"/>
    </row>
    <row r="296" spans="7:81" s="61" customFormat="1" ht="36.75" customHeight="1" x14ac:dyDescent="0.15">
      <c r="G296" s="80"/>
      <c r="H296" s="128"/>
      <c r="I296" s="128"/>
      <c r="J296" s="128"/>
      <c r="K296" s="128"/>
      <c r="L296" s="128"/>
      <c r="M296" s="128"/>
      <c r="N296" s="128"/>
      <c r="O296" s="128"/>
      <c r="P296" s="128"/>
      <c r="Q296" s="128"/>
      <c r="R296" s="128"/>
      <c r="S296" s="128"/>
      <c r="T296" s="128"/>
      <c r="U296" s="128"/>
      <c r="V296" s="119"/>
      <c r="W296" s="119"/>
      <c r="Y296" s="375"/>
      <c r="Z296" s="350"/>
      <c r="AA296" s="350"/>
      <c r="AB296" s="350"/>
      <c r="AC296" s="350"/>
      <c r="AD296" s="350"/>
      <c r="AE296" s="350"/>
      <c r="AF296" s="350"/>
      <c r="AG296" s="350"/>
      <c r="AH296" s="350"/>
      <c r="AI296" s="350"/>
      <c r="AJ296" s="350"/>
      <c r="AK296" s="350"/>
      <c r="AL296" s="350"/>
      <c r="AM296" s="350"/>
      <c r="AN296" s="350"/>
      <c r="AO296" s="350"/>
      <c r="AP296" s="350"/>
      <c r="AQ296" s="125"/>
      <c r="AR296" s="125"/>
      <c r="AS296" s="80"/>
      <c r="AT296" s="202"/>
      <c r="AU296" s="128"/>
      <c r="AV296" s="128"/>
      <c r="AW296" s="128"/>
      <c r="AX296" s="128"/>
      <c r="AY296" s="128"/>
      <c r="AZ296" s="128"/>
      <c r="BA296" s="128"/>
      <c r="BB296" s="128"/>
      <c r="BC296" s="128"/>
      <c r="BD296" s="128"/>
      <c r="BE296" s="128"/>
      <c r="BF296" s="128"/>
      <c r="BG296" s="128"/>
      <c r="BH296" s="128"/>
      <c r="BI296" s="125"/>
      <c r="BJ296" s="125"/>
      <c r="BK296" s="375"/>
      <c r="BL296" s="118"/>
      <c r="BM296" s="350"/>
      <c r="BN296" s="350"/>
      <c r="BO296" s="350"/>
      <c r="BP296" s="350"/>
      <c r="BQ296" s="350"/>
      <c r="BR296" s="350"/>
      <c r="BS296" s="350"/>
      <c r="BT296" s="350"/>
      <c r="BU296" s="350"/>
      <c r="BV296" s="350"/>
      <c r="BW296" s="350"/>
      <c r="BX296" s="350"/>
      <c r="BY296" s="350"/>
      <c r="BZ296" s="125"/>
      <c r="CA296" s="125"/>
      <c r="CB296" s="128"/>
      <c r="CC296" s="80"/>
    </row>
    <row r="297" spans="7:81" s="61" customFormat="1" ht="36.75" customHeight="1" thickBot="1" x14ac:dyDescent="0.2">
      <c r="G297" s="80"/>
      <c r="H297" s="128"/>
      <c r="I297" s="128"/>
      <c r="J297" s="128"/>
      <c r="K297" s="128"/>
      <c r="L297" s="128"/>
      <c r="M297" s="128"/>
      <c r="N297" s="128"/>
      <c r="O297" s="128"/>
      <c r="P297" s="128"/>
      <c r="Q297" s="128"/>
      <c r="R297" s="128"/>
      <c r="S297" s="128"/>
      <c r="T297" s="128"/>
      <c r="U297" s="128"/>
      <c r="V297" s="128"/>
      <c r="W297" s="350"/>
      <c r="Y297" s="375"/>
      <c r="Z297" s="350"/>
      <c r="AA297" s="350"/>
      <c r="AB297" s="350"/>
      <c r="AC297" s="350"/>
      <c r="AD297" s="350"/>
      <c r="AE297" s="350"/>
      <c r="AF297" s="350"/>
      <c r="AG297" s="350"/>
      <c r="AH297" s="350"/>
      <c r="AI297" s="350"/>
      <c r="AJ297" s="350"/>
      <c r="AK297" s="350"/>
      <c r="AL297" s="350"/>
      <c r="AM297" s="350"/>
      <c r="AN297" s="350"/>
      <c r="AO297" s="350"/>
      <c r="AP297" s="350"/>
      <c r="AQ297" s="125"/>
      <c r="AR297" s="125"/>
      <c r="AS297" s="80"/>
      <c r="AT297" s="202"/>
      <c r="AU297" s="128"/>
      <c r="AV297" s="128"/>
      <c r="AW297" s="128"/>
      <c r="AX297" s="128"/>
      <c r="AY297" s="128"/>
      <c r="AZ297" s="128"/>
      <c r="BA297" s="128"/>
      <c r="BB297" s="128"/>
      <c r="BC297" s="128"/>
      <c r="BD297" s="128"/>
      <c r="BE297" s="128"/>
      <c r="BF297" s="128"/>
      <c r="BG297" s="128"/>
      <c r="BH297" s="128"/>
      <c r="BI297" s="125"/>
      <c r="BJ297" s="125"/>
      <c r="BK297" s="375"/>
      <c r="BL297" s="118"/>
      <c r="BM297" s="350"/>
      <c r="BN297" s="350"/>
      <c r="BO297" s="350"/>
      <c r="BP297" s="350"/>
      <c r="BQ297" s="350"/>
      <c r="BR297" s="350"/>
      <c r="BS297" s="350"/>
      <c r="BT297" s="350"/>
      <c r="BU297" s="350"/>
      <c r="BV297" s="350"/>
      <c r="BW297" s="350"/>
      <c r="BX297" s="350"/>
      <c r="BY297" s="350"/>
      <c r="BZ297" s="125"/>
      <c r="CA297" s="125"/>
      <c r="CB297" s="128"/>
      <c r="CC297" s="80"/>
    </row>
    <row r="298" spans="7:81" s="61" customFormat="1" ht="36.75" customHeight="1" x14ac:dyDescent="0.15">
      <c r="G298" s="80"/>
      <c r="H298" s="128"/>
      <c r="I298" s="128"/>
      <c r="J298" s="128"/>
      <c r="K298" s="128"/>
      <c r="L298" s="128"/>
      <c r="M298" s="128"/>
      <c r="N298" s="128"/>
      <c r="O298" s="128"/>
      <c r="P298" s="128"/>
      <c r="Q298" s="128"/>
      <c r="R298" s="128"/>
      <c r="S298" s="2"/>
      <c r="T298" s="2"/>
      <c r="U298" s="2"/>
      <c r="V298" s="2"/>
      <c r="W298" s="2"/>
      <c r="Y298" s="861" t="str">
        <f>計算_集計!FH15</f>
        <v/>
      </c>
      <c r="Z298" s="350"/>
      <c r="AA298" s="350"/>
      <c r="AB298" s="350"/>
      <c r="AC298" s="350"/>
      <c r="AD298" s="350"/>
      <c r="AE298" s="350"/>
      <c r="AF298" s="350"/>
      <c r="AG298" s="350"/>
      <c r="AH298" s="350"/>
      <c r="AI298" s="350"/>
      <c r="AJ298" s="350"/>
      <c r="AK298" s="350"/>
      <c r="AL298" s="350"/>
      <c r="AM298" s="350"/>
      <c r="AN298" s="350"/>
      <c r="AO298" s="350"/>
      <c r="AP298" s="350"/>
      <c r="AQ298" s="125"/>
      <c r="AR298" s="125"/>
      <c r="AS298" s="80"/>
      <c r="AT298" s="202"/>
      <c r="AU298" s="128"/>
      <c r="AV298" s="128"/>
      <c r="AW298" s="128"/>
      <c r="AX298" s="128"/>
      <c r="AY298" s="128"/>
      <c r="AZ298" s="128"/>
      <c r="BA298" s="128"/>
      <c r="BB298" s="128"/>
      <c r="BC298" s="128"/>
      <c r="BD298" s="128"/>
      <c r="BE298" s="128"/>
      <c r="BF298" s="2"/>
      <c r="BG298" s="2"/>
      <c r="BH298" s="2"/>
      <c r="BI298" s="125"/>
      <c r="BJ298" s="125"/>
      <c r="BK298" s="861" t="str">
        <f>計算_集計!GH15</f>
        <v/>
      </c>
      <c r="BL298" s="118"/>
      <c r="BM298" s="350"/>
      <c r="BN298" s="350"/>
      <c r="BO298" s="350"/>
      <c r="BP298" s="350"/>
      <c r="BQ298" s="350"/>
      <c r="BR298" s="350"/>
      <c r="BS298" s="350"/>
      <c r="BT298" s="350"/>
      <c r="BU298" s="350"/>
      <c r="BV298" s="350"/>
      <c r="BW298" s="350"/>
      <c r="BX298" s="350"/>
      <c r="BY298" s="350"/>
      <c r="BZ298" s="125"/>
      <c r="CA298" s="125"/>
      <c r="CB298" s="128"/>
      <c r="CC298" s="80"/>
    </row>
    <row r="299" spans="7:81" s="61" customFormat="1" ht="36.75" customHeight="1" thickBot="1" x14ac:dyDescent="0.2">
      <c r="G299" s="80"/>
      <c r="H299" s="128"/>
      <c r="I299" s="128"/>
      <c r="J299" s="128"/>
      <c r="K299" s="128"/>
      <c r="L299" s="128"/>
      <c r="M299" s="128"/>
      <c r="N299" s="128"/>
      <c r="O299" s="128"/>
      <c r="P299" s="128"/>
      <c r="Q299" s="128"/>
      <c r="R299" s="128"/>
      <c r="S299" s="2"/>
      <c r="T299" s="2"/>
      <c r="U299" s="2"/>
      <c r="V299" s="2"/>
      <c r="W299" s="2"/>
      <c r="Y299" s="862"/>
      <c r="Z299" s="350"/>
      <c r="AA299" s="350"/>
      <c r="AB299" s="350"/>
      <c r="AC299" s="2"/>
      <c r="AD299" s="2"/>
      <c r="AE299" s="2"/>
      <c r="AF299" s="2"/>
      <c r="AG299" s="2"/>
      <c r="AH299" s="2"/>
      <c r="AI299" s="2"/>
      <c r="AJ299" s="2"/>
      <c r="AK299" s="350"/>
      <c r="AL299" s="350"/>
      <c r="AM299" s="350"/>
      <c r="AN299" s="350"/>
      <c r="AO299" s="350"/>
      <c r="AP299" s="350"/>
      <c r="AQ299" s="125"/>
      <c r="AR299" s="125"/>
      <c r="AS299" s="80"/>
      <c r="AT299" s="202"/>
      <c r="AU299" s="128"/>
      <c r="AV299" s="128"/>
      <c r="AW299" s="128"/>
      <c r="AX299" s="128"/>
      <c r="AY299" s="128"/>
      <c r="AZ299" s="128"/>
      <c r="BA299" s="128"/>
      <c r="BB299" s="128"/>
      <c r="BC299" s="128"/>
      <c r="BD299" s="128"/>
      <c r="BE299" s="128"/>
      <c r="BF299" s="2"/>
      <c r="BG299" s="2"/>
      <c r="BH299" s="2"/>
      <c r="BI299" s="125"/>
      <c r="BJ299" s="125"/>
      <c r="BK299" s="862"/>
      <c r="BL299" s="118"/>
      <c r="BM299" s="350"/>
      <c r="BN299" s="350"/>
      <c r="BO299" s="350"/>
      <c r="BP299" s="350"/>
      <c r="BQ299" s="350"/>
      <c r="BR299" s="350"/>
      <c r="BS299" s="350"/>
      <c r="BT299" s="350"/>
      <c r="BU299" s="350"/>
      <c r="BV299" s="350"/>
      <c r="BW299" s="350"/>
      <c r="BX299" s="350"/>
      <c r="BY299" s="350"/>
      <c r="BZ299" s="125"/>
      <c r="CA299" s="125"/>
      <c r="CB299" s="128"/>
      <c r="CC299" s="80"/>
    </row>
    <row r="300" spans="7:81" s="61" customFormat="1" ht="36.75" customHeight="1" x14ac:dyDescent="0.15">
      <c r="G300" s="80"/>
      <c r="H300" s="128"/>
      <c r="I300" s="128"/>
      <c r="J300" s="128"/>
      <c r="K300" s="128"/>
      <c r="L300" s="128"/>
      <c r="M300" s="128"/>
      <c r="N300" s="128"/>
      <c r="O300" s="128"/>
      <c r="P300" s="128"/>
      <c r="Q300" s="128"/>
      <c r="R300" s="128"/>
      <c r="S300" s="2"/>
      <c r="T300" s="2"/>
      <c r="U300" s="2"/>
      <c r="V300" s="2"/>
      <c r="W300" s="2"/>
      <c r="Y300" s="375"/>
      <c r="Z300" s="350"/>
      <c r="AA300" s="350"/>
      <c r="AB300" s="350"/>
      <c r="AC300" s="2"/>
      <c r="AD300" s="2"/>
      <c r="AE300" s="2"/>
      <c r="AF300" s="2"/>
      <c r="AG300" s="2"/>
      <c r="AH300" s="2"/>
      <c r="AI300" s="2"/>
      <c r="AJ300" s="2"/>
      <c r="AK300" s="350"/>
      <c r="AL300" s="350"/>
      <c r="AM300" s="350"/>
      <c r="AN300" s="350"/>
      <c r="AO300" s="350"/>
      <c r="AP300" s="350"/>
      <c r="AQ300" s="125"/>
      <c r="AR300" s="125"/>
      <c r="AS300" s="80"/>
      <c r="AT300" s="202"/>
      <c r="AU300" s="128"/>
      <c r="AV300" s="128"/>
      <c r="AW300" s="128"/>
      <c r="AX300" s="128"/>
      <c r="AY300" s="128"/>
      <c r="AZ300" s="128"/>
      <c r="BA300" s="128"/>
      <c r="BB300" s="128"/>
      <c r="BC300" s="128"/>
      <c r="BD300" s="128"/>
      <c r="BE300" s="128"/>
      <c r="BF300" s="2"/>
      <c r="BG300" s="2"/>
      <c r="BH300" s="2"/>
      <c r="BI300" s="125"/>
      <c r="BJ300" s="125"/>
      <c r="BK300" s="375"/>
      <c r="BL300" s="119"/>
      <c r="BM300" s="350"/>
      <c r="BN300" s="2"/>
      <c r="BO300" s="2"/>
      <c r="BP300" s="2"/>
      <c r="BQ300" s="2"/>
      <c r="BR300" s="2"/>
      <c r="BS300" s="2"/>
      <c r="BT300" s="2"/>
      <c r="BU300" s="2"/>
      <c r="BV300" s="2"/>
      <c r="BW300" s="2"/>
      <c r="BX300" s="350"/>
      <c r="BY300" s="350"/>
      <c r="BZ300" s="125"/>
      <c r="CA300" s="125"/>
      <c r="CB300" s="128"/>
      <c r="CC300" s="80"/>
    </row>
    <row r="301" spans="7:81" s="61" customFormat="1" ht="36.75" customHeight="1" x14ac:dyDescent="0.15">
      <c r="G301" s="80"/>
      <c r="H301" s="128"/>
      <c r="I301" s="128"/>
      <c r="J301" s="128"/>
      <c r="K301" s="128"/>
      <c r="L301" s="128"/>
      <c r="M301" s="128"/>
      <c r="N301" s="128"/>
      <c r="O301" s="128"/>
      <c r="P301" s="128"/>
      <c r="Q301" s="128"/>
      <c r="R301" s="128"/>
      <c r="S301" s="2"/>
      <c r="T301" s="2"/>
      <c r="U301" s="2"/>
      <c r="V301" s="2"/>
      <c r="W301" s="2"/>
      <c r="Y301" s="375"/>
      <c r="Z301" s="350"/>
      <c r="AA301" s="350"/>
      <c r="AB301" s="350"/>
      <c r="AC301" s="2"/>
      <c r="AD301" s="2"/>
      <c r="AE301" s="2"/>
      <c r="AF301" s="2"/>
      <c r="AG301" s="2"/>
      <c r="AH301" s="2"/>
      <c r="AI301" s="2"/>
      <c r="AJ301" s="2"/>
      <c r="AK301" s="350"/>
      <c r="AL301" s="350"/>
      <c r="AM301" s="350"/>
      <c r="AN301" s="350"/>
      <c r="AO301" s="350"/>
      <c r="AP301" s="350"/>
      <c r="AQ301" s="125"/>
      <c r="AR301" s="125"/>
      <c r="AS301" s="80"/>
      <c r="AT301" s="202"/>
      <c r="AU301" s="128"/>
      <c r="AV301" s="128"/>
      <c r="AW301" s="128"/>
      <c r="AX301" s="128"/>
      <c r="AY301" s="128"/>
      <c r="AZ301" s="128"/>
      <c r="BA301" s="128"/>
      <c r="BB301" s="128"/>
      <c r="BC301" s="128"/>
      <c r="BD301" s="128"/>
      <c r="BE301" s="128"/>
      <c r="BF301" s="2"/>
      <c r="BG301" s="2"/>
      <c r="BH301" s="2"/>
      <c r="BI301" s="125"/>
      <c r="BJ301" s="125"/>
      <c r="BK301" s="375"/>
      <c r="BL301" s="119"/>
      <c r="BM301" s="350"/>
      <c r="BN301" s="2"/>
      <c r="BO301" s="2"/>
      <c r="BP301" s="2"/>
      <c r="BQ301" s="2"/>
      <c r="BR301" s="2"/>
      <c r="BS301" s="2"/>
      <c r="BT301" s="2"/>
      <c r="BU301" s="2"/>
      <c r="BV301" s="2"/>
      <c r="BW301" s="2"/>
      <c r="BX301" s="350"/>
      <c r="BY301" s="350"/>
      <c r="BZ301" s="125"/>
      <c r="CA301" s="125"/>
      <c r="CB301" s="128"/>
      <c r="CC301" s="80"/>
    </row>
    <row r="302" spans="7:81" s="61" customFormat="1" ht="36.75" customHeight="1" thickBot="1" x14ac:dyDescent="0.2">
      <c r="G302" s="80"/>
      <c r="H302" s="128"/>
      <c r="I302" s="128"/>
      <c r="J302" s="128"/>
      <c r="K302" s="128"/>
      <c r="L302" s="128"/>
      <c r="M302" s="128"/>
      <c r="N302" s="128"/>
      <c r="O302" s="128"/>
      <c r="P302" s="128"/>
      <c r="Q302" s="128"/>
      <c r="R302" s="128"/>
      <c r="S302" s="2"/>
      <c r="T302" s="2"/>
      <c r="U302" s="2"/>
      <c r="V302" s="2"/>
      <c r="W302" s="2"/>
      <c r="Y302" s="375"/>
      <c r="Z302" s="350"/>
      <c r="AA302" s="350"/>
      <c r="AB302" s="350"/>
      <c r="AC302" s="2"/>
      <c r="AD302" s="2"/>
      <c r="AE302" s="2"/>
      <c r="AF302" s="2"/>
      <c r="AG302" s="2"/>
      <c r="AH302" s="2"/>
      <c r="AI302" s="2"/>
      <c r="AJ302" s="2"/>
      <c r="AK302" s="350"/>
      <c r="AL302" s="350"/>
      <c r="AM302" s="350"/>
      <c r="AN302" s="350"/>
      <c r="AO302" s="350"/>
      <c r="AP302" s="350"/>
      <c r="AQ302" s="125"/>
      <c r="AR302" s="125"/>
      <c r="AS302" s="80"/>
      <c r="AT302" s="202"/>
      <c r="AU302" s="128"/>
      <c r="AV302" s="128"/>
      <c r="AW302" s="128"/>
      <c r="AX302" s="128"/>
      <c r="AY302" s="128"/>
      <c r="AZ302" s="128"/>
      <c r="BA302" s="128"/>
      <c r="BB302" s="128"/>
      <c r="BC302" s="128"/>
      <c r="BD302" s="128"/>
      <c r="BE302" s="128"/>
      <c r="BF302" s="2"/>
      <c r="BG302" s="2"/>
      <c r="BH302" s="2"/>
      <c r="BI302" s="125"/>
      <c r="BJ302" s="125"/>
      <c r="BK302" s="375"/>
      <c r="BL302" s="119"/>
      <c r="BM302" s="350"/>
      <c r="BN302" s="2"/>
      <c r="BO302" s="2"/>
      <c r="BP302" s="2"/>
      <c r="BQ302" s="2"/>
      <c r="BR302" s="2"/>
      <c r="BS302" s="2"/>
      <c r="BT302" s="2"/>
      <c r="BU302" s="2"/>
      <c r="BV302" s="2"/>
      <c r="BW302" s="2"/>
      <c r="BX302" s="350"/>
      <c r="BY302" s="350"/>
      <c r="BZ302" s="125"/>
      <c r="CA302" s="125"/>
      <c r="CB302" s="128"/>
      <c r="CC302" s="80"/>
    </row>
    <row r="303" spans="7:81" s="61" customFormat="1" ht="36.75" customHeight="1" x14ac:dyDescent="0.15">
      <c r="G303" s="80"/>
      <c r="H303" s="128"/>
      <c r="I303" s="128"/>
      <c r="J303" s="128"/>
      <c r="K303" s="128"/>
      <c r="L303" s="128"/>
      <c r="M303" s="128"/>
      <c r="N303" s="128"/>
      <c r="O303" s="128"/>
      <c r="P303" s="128"/>
      <c r="Q303" s="128"/>
      <c r="R303" s="128"/>
      <c r="S303" s="2"/>
      <c r="T303" s="2"/>
      <c r="U303" s="2"/>
      <c r="V303" s="2"/>
      <c r="W303" s="2"/>
      <c r="Y303" s="861" t="str">
        <f>計算_集計!FJ15</f>
        <v/>
      </c>
      <c r="Z303" s="2"/>
      <c r="AA303" s="2"/>
      <c r="AB303" s="2"/>
      <c r="AC303" s="2"/>
      <c r="AD303" s="2"/>
      <c r="AE303" s="2"/>
      <c r="AF303" s="2"/>
      <c r="AG303" s="2"/>
      <c r="AH303" s="2"/>
      <c r="AI303" s="2"/>
      <c r="AJ303" s="2"/>
      <c r="AK303" s="350"/>
      <c r="AL303" s="350"/>
      <c r="AM303" s="350"/>
      <c r="AN303" s="350"/>
      <c r="AO303" s="350"/>
      <c r="AP303" s="350"/>
      <c r="AQ303" s="125"/>
      <c r="AR303" s="125"/>
      <c r="AS303" s="80"/>
      <c r="AT303" s="202"/>
      <c r="AU303" s="128"/>
      <c r="AV303" s="128"/>
      <c r="AW303" s="128"/>
      <c r="AX303" s="128"/>
      <c r="AY303" s="128"/>
      <c r="AZ303" s="128"/>
      <c r="BA303" s="128"/>
      <c r="BB303" s="128"/>
      <c r="BC303" s="128"/>
      <c r="BD303" s="128"/>
      <c r="BE303" s="128"/>
      <c r="BF303" s="2"/>
      <c r="BG303" s="2"/>
      <c r="BH303" s="2"/>
      <c r="BI303" s="125"/>
      <c r="BJ303" s="125"/>
      <c r="BK303" s="861" t="str">
        <f>計算_集計!GJ15</f>
        <v/>
      </c>
      <c r="BL303" s="350"/>
      <c r="BM303" s="350"/>
      <c r="BN303" s="2"/>
      <c r="BO303" s="2"/>
      <c r="BP303" s="2"/>
      <c r="BQ303" s="2"/>
      <c r="BR303" s="2"/>
      <c r="BS303" s="2"/>
      <c r="BT303" s="2"/>
      <c r="BU303" s="2"/>
      <c r="BV303" s="2"/>
      <c r="BW303" s="2"/>
      <c r="BX303" s="350"/>
      <c r="BY303" s="350"/>
      <c r="BZ303" s="125"/>
      <c r="CA303" s="125"/>
      <c r="CB303" s="128"/>
      <c r="CC303" s="80"/>
    </row>
    <row r="304" spans="7:81" s="61" customFormat="1" ht="36.75" customHeight="1" thickBot="1" x14ac:dyDescent="0.2">
      <c r="G304" s="80"/>
      <c r="H304" s="128"/>
      <c r="I304" s="128"/>
      <c r="J304" s="128"/>
      <c r="K304" s="128"/>
      <c r="L304" s="128"/>
      <c r="M304" s="128"/>
      <c r="N304" s="128"/>
      <c r="O304" s="128"/>
      <c r="P304" s="128"/>
      <c r="Q304" s="128"/>
      <c r="R304" s="128"/>
      <c r="S304" s="2"/>
      <c r="T304" s="2"/>
      <c r="U304" s="2"/>
      <c r="V304" s="2"/>
      <c r="W304" s="2"/>
      <c r="Y304" s="862"/>
      <c r="Z304" s="2"/>
      <c r="AA304" s="2"/>
      <c r="AB304" s="2"/>
      <c r="AC304" s="2"/>
      <c r="AD304" s="2"/>
      <c r="AE304" s="2"/>
      <c r="AF304" s="2"/>
      <c r="AG304" s="2"/>
      <c r="AH304" s="2"/>
      <c r="AI304" s="2"/>
      <c r="AJ304" s="2"/>
      <c r="AK304" s="350"/>
      <c r="AL304" s="350"/>
      <c r="AM304" s="350"/>
      <c r="AN304" s="350"/>
      <c r="AO304" s="350"/>
      <c r="AP304" s="350"/>
      <c r="AQ304" s="125"/>
      <c r="AR304" s="125"/>
      <c r="AS304" s="80"/>
      <c r="AT304" s="202"/>
      <c r="AU304" s="128"/>
      <c r="AV304" s="128"/>
      <c r="AW304" s="128"/>
      <c r="AX304" s="128"/>
      <c r="AY304" s="128"/>
      <c r="AZ304" s="128"/>
      <c r="BA304" s="128"/>
      <c r="BB304" s="128"/>
      <c r="BC304" s="128"/>
      <c r="BD304" s="128"/>
      <c r="BE304" s="128"/>
      <c r="BF304" s="2"/>
      <c r="BG304" s="2"/>
      <c r="BH304" s="2"/>
      <c r="BI304" s="125"/>
      <c r="BJ304" s="125"/>
      <c r="BK304" s="862"/>
      <c r="BL304" s="2"/>
      <c r="BM304" s="2"/>
      <c r="BN304" s="2"/>
      <c r="BO304" s="2"/>
      <c r="BP304" s="2"/>
      <c r="BQ304" s="2"/>
      <c r="BR304" s="2"/>
      <c r="BS304" s="2"/>
      <c r="BT304" s="2"/>
      <c r="BU304" s="2"/>
      <c r="BV304" s="2"/>
      <c r="BW304" s="2"/>
      <c r="BX304" s="350"/>
      <c r="BY304" s="350"/>
      <c r="BZ304" s="125"/>
      <c r="CA304" s="125"/>
      <c r="CB304" s="128"/>
      <c r="CC304" s="80"/>
    </row>
    <row r="305" spans="7:81" s="61" customFormat="1" ht="36.75" customHeight="1" x14ac:dyDescent="0.15">
      <c r="G305" s="80"/>
      <c r="H305" s="128"/>
      <c r="I305" s="128"/>
      <c r="J305" s="128"/>
      <c r="K305" s="128"/>
      <c r="L305" s="128"/>
      <c r="M305" s="128"/>
      <c r="N305" s="128"/>
      <c r="O305" s="128"/>
      <c r="P305" s="128"/>
      <c r="Q305" s="128"/>
      <c r="R305" s="128"/>
      <c r="S305" s="2"/>
      <c r="T305" s="2"/>
      <c r="U305" s="2"/>
      <c r="V305" s="2"/>
      <c r="W305" s="2"/>
      <c r="Y305" s="375"/>
      <c r="Z305" s="2"/>
      <c r="AA305" s="2"/>
      <c r="AB305" s="2"/>
      <c r="AC305" s="2"/>
      <c r="AD305" s="2"/>
      <c r="AE305" s="2"/>
      <c r="AF305" s="2"/>
      <c r="AG305" s="2"/>
      <c r="AH305" s="2"/>
      <c r="AI305" s="2"/>
      <c r="AJ305" s="2"/>
      <c r="AK305" s="350"/>
      <c r="AL305" s="350"/>
      <c r="AM305" s="350"/>
      <c r="AN305" s="350"/>
      <c r="AO305" s="350"/>
      <c r="AP305" s="350"/>
      <c r="AQ305" s="125"/>
      <c r="AR305" s="125"/>
      <c r="AS305" s="80"/>
      <c r="AT305" s="202"/>
      <c r="AU305" s="128"/>
      <c r="AV305" s="128"/>
      <c r="AW305" s="128"/>
      <c r="AX305" s="128"/>
      <c r="AY305" s="128"/>
      <c r="AZ305" s="128"/>
      <c r="BA305" s="128"/>
      <c r="BB305" s="128"/>
      <c r="BC305" s="128"/>
      <c r="BD305" s="128"/>
      <c r="BE305" s="128"/>
      <c r="BF305" s="2"/>
      <c r="BG305" s="2"/>
      <c r="BH305" s="2"/>
      <c r="BI305" s="125"/>
      <c r="BJ305" s="125"/>
      <c r="BK305" s="375"/>
      <c r="BL305" s="2"/>
      <c r="BM305" s="2"/>
      <c r="BN305" s="2"/>
      <c r="BO305" s="2"/>
      <c r="BP305" s="2"/>
      <c r="BQ305" s="2"/>
      <c r="BR305" s="2"/>
      <c r="BS305" s="2"/>
      <c r="BT305" s="2"/>
      <c r="BU305" s="2"/>
      <c r="BV305" s="2"/>
      <c r="BW305" s="2"/>
      <c r="BX305" s="350"/>
      <c r="BY305" s="350"/>
      <c r="BZ305" s="125"/>
      <c r="CA305" s="125"/>
      <c r="CB305" s="128"/>
      <c r="CC305" s="80"/>
    </row>
    <row r="306" spans="7:81" s="61" customFormat="1" ht="36.75" customHeight="1" x14ac:dyDescent="0.15">
      <c r="G306" s="80"/>
      <c r="H306" s="128"/>
      <c r="I306" s="128"/>
      <c r="J306" s="128"/>
      <c r="K306" s="128"/>
      <c r="L306" s="128"/>
      <c r="M306" s="128"/>
      <c r="N306" s="128"/>
      <c r="O306" s="128"/>
      <c r="P306" s="128"/>
      <c r="Q306" s="128"/>
      <c r="R306" s="128"/>
      <c r="S306" s="2"/>
      <c r="T306" s="2"/>
      <c r="U306" s="2"/>
      <c r="V306" s="2"/>
      <c r="W306" s="2"/>
      <c r="Y306" s="375"/>
      <c r="Z306" s="2"/>
      <c r="AA306" s="2"/>
      <c r="AB306" s="2"/>
      <c r="AC306" s="2"/>
      <c r="AD306" s="2"/>
      <c r="AE306" s="2"/>
      <c r="AF306" s="2"/>
      <c r="AG306" s="2"/>
      <c r="AH306" s="2"/>
      <c r="AI306" s="2"/>
      <c r="AJ306" s="2"/>
      <c r="AK306" s="350"/>
      <c r="AL306" s="350"/>
      <c r="AM306" s="350"/>
      <c r="AN306" s="350"/>
      <c r="AO306" s="350"/>
      <c r="AP306" s="350"/>
      <c r="AQ306" s="125"/>
      <c r="AR306" s="125"/>
      <c r="AS306" s="80"/>
      <c r="AT306" s="202"/>
      <c r="AU306" s="128"/>
      <c r="AV306" s="128"/>
      <c r="AW306" s="128"/>
      <c r="AX306" s="128"/>
      <c r="AY306" s="128"/>
      <c r="AZ306" s="128"/>
      <c r="BA306" s="128"/>
      <c r="BB306" s="128"/>
      <c r="BC306" s="128"/>
      <c r="BD306" s="128"/>
      <c r="BE306" s="128"/>
      <c r="BF306" s="2"/>
      <c r="BG306" s="2"/>
      <c r="BH306" s="2"/>
      <c r="BI306" s="125"/>
      <c r="BJ306" s="125"/>
      <c r="BK306" s="375"/>
      <c r="BL306" s="2"/>
      <c r="BM306" s="2"/>
      <c r="BN306" s="2"/>
      <c r="BO306" s="2"/>
      <c r="BP306" s="2"/>
      <c r="BQ306" s="2"/>
      <c r="BR306" s="2"/>
      <c r="BS306" s="2"/>
      <c r="BT306" s="2"/>
      <c r="BU306" s="2"/>
      <c r="BV306" s="2"/>
      <c r="BW306" s="2"/>
      <c r="BX306" s="350"/>
      <c r="BY306" s="350"/>
      <c r="BZ306" s="125"/>
      <c r="CA306" s="125"/>
      <c r="CB306" s="128"/>
      <c r="CC306" s="80"/>
    </row>
    <row r="307" spans="7:81" s="61" customFormat="1" ht="36.75" customHeight="1" thickBot="1" x14ac:dyDescent="0.2">
      <c r="G307" s="80"/>
      <c r="H307" s="128"/>
      <c r="I307" s="128"/>
      <c r="J307" s="128"/>
      <c r="K307" s="128"/>
      <c r="L307" s="128"/>
      <c r="M307" s="128"/>
      <c r="N307" s="128"/>
      <c r="O307" s="128"/>
      <c r="P307" s="128"/>
      <c r="Q307" s="128"/>
      <c r="R307" s="128"/>
      <c r="S307" s="2"/>
      <c r="T307" s="2"/>
      <c r="U307" s="2"/>
      <c r="V307" s="2"/>
      <c r="W307" s="2"/>
      <c r="Y307" s="375"/>
      <c r="Z307" s="2"/>
      <c r="AA307" s="2"/>
      <c r="AB307" s="2"/>
      <c r="AC307" s="2"/>
      <c r="AD307" s="2"/>
      <c r="AE307" s="2"/>
      <c r="AF307" s="2"/>
      <c r="AG307" s="2"/>
      <c r="AH307" s="2"/>
      <c r="AI307" s="2"/>
      <c r="AJ307" s="2"/>
      <c r="AK307" s="350"/>
      <c r="AL307" s="350"/>
      <c r="AM307" s="350"/>
      <c r="AN307" s="350"/>
      <c r="AO307" s="350"/>
      <c r="AP307" s="350"/>
      <c r="AQ307" s="125"/>
      <c r="AR307" s="125"/>
      <c r="AS307" s="80"/>
      <c r="AT307" s="202"/>
      <c r="AU307" s="128"/>
      <c r="AV307" s="128"/>
      <c r="AW307" s="128"/>
      <c r="AX307" s="128"/>
      <c r="AY307" s="128"/>
      <c r="AZ307" s="128"/>
      <c r="BA307" s="128"/>
      <c r="BB307" s="128"/>
      <c r="BC307" s="128"/>
      <c r="BD307" s="128"/>
      <c r="BE307" s="128"/>
      <c r="BF307" s="2"/>
      <c r="BG307" s="2"/>
      <c r="BH307" s="2"/>
      <c r="BI307" s="125"/>
      <c r="BJ307" s="125"/>
      <c r="BK307" s="375"/>
      <c r="BL307" s="2"/>
      <c r="BM307" s="2"/>
      <c r="BN307" s="2"/>
      <c r="BO307" s="2"/>
      <c r="BP307" s="2"/>
      <c r="BQ307" s="2"/>
      <c r="BR307" s="2"/>
      <c r="BS307" s="2"/>
      <c r="BT307" s="2"/>
      <c r="BU307" s="2"/>
      <c r="BV307" s="2"/>
      <c r="BW307" s="2"/>
      <c r="BX307" s="350"/>
      <c r="BY307" s="350"/>
      <c r="BZ307" s="125"/>
      <c r="CA307" s="125"/>
      <c r="CB307" s="128"/>
      <c r="CC307" s="80"/>
    </row>
    <row r="308" spans="7:81" s="61" customFormat="1" ht="36.75" customHeight="1" x14ac:dyDescent="0.15">
      <c r="G308" s="80"/>
      <c r="H308" s="128"/>
      <c r="I308" s="128"/>
      <c r="J308" s="128"/>
      <c r="K308" s="128"/>
      <c r="L308" s="128"/>
      <c r="M308" s="128"/>
      <c r="N308" s="128"/>
      <c r="O308" s="128"/>
      <c r="P308" s="128"/>
      <c r="Q308" s="128"/>
      <c r="R308" s="128"/>
      <c r="S308" s="2"/>
      <c r="T308" s="2"/>
      <c r="U308" s="2"/>
      <c r="V308" s="2"/>
      <c r="W308" s="2"/>
      <c r="Y308" s="861" t="str">
        <f>計算_集計!FL15</f>
        <v/>
      </c>
      <c r="Z308" s="2"/>
      <c r="AA308" s="2"/>
      <c r="AB308" s="2"/>
      <c r="AC308" s="2"/>
      <c r="AD308" s="2"/>
      <c r="AE308" s="2"/>
      <c r="AF308" s="2"/>
      <c r="AG308" s="2"/>
      <c r="AH308" s="2"/>
      <c r="AI308" s="2"/>
      <c r="AJ308" s="2"/>
      <c r="AK308" s="350"/>
      <c r="AL308" s="350"/>
      <c r="AM308" s="350"/>
      <c r="AN308" s="350"/>
      <c r="AO308" s="350"/>
      <c r="AP308" s="350"/>
      <c r="AQ308" s="125"/>
      <c r="AR308" s="125"/>
      <c r="AS308" s="80"/>
      <c r="AT308" s="202"/>
      <c r="AU308" s="128"/>
      <c r="AV308" s="128"/>
      <c r="AW308" s="128"/>
      <c r="AX308" s="128"/>
      <c r="AY308" s="128"/>
      <c r="AZ308" s="128"/>
      <c r="BA308" s="128"/>
      <c r="BB308" s="128"/>
      <c r="BC308" s="128"/>
      <c r="BD308" s="128"/>
      <c r="BE308" s="128"/>
      <c r="BF308" s="2"/>
      <c r="BG308" s="2"/>
      <c r="BH308" s="2"/>
      <c r="BI308" s="125"/>
      <c r="BJ308" s="125"/>
      <c r="BK308" s="861" t="str">
        <f>計算_集計!GL15</f>
        <v/>
      </c>
      <c r="BL308" s="2"/>
      <c r="BM308" s="2"/>
      <c r="BN308" s="2"/>
      <c r="BO308" s="2"/>
      <c r="BP308" s="2"/>
      <c r="BQ308" s="2"/>
      <c r="BR308" s="2"/>
      <c r="BS308" s="2"/>
      <c r="BT308" s="2"/>
      <c r="BU308" s="2"/>
      <c r="BV308" s="2"/>
      <c r="BW308" s="2"/>
      <c r="BX308" s="350"/>
      <c r="BY308" s="350"/>
      <c r="BZ308" s="125"/>
      <c r="CA308" s="125"/>
      <c r="CB308" s="128"/>
      <c r="CC308" s="80"/>
    </row>
    <row r="309" spans="7:81" s="61" customFormat="1" ht="36.75" customHeight="1" thickBot="1" x14ac:dyDescent="0.2">
      <c r="G309" s="80"/>
      <c r="H309" s="128"/>
      <c r="I309" s="128"/>
      <c r="J309" s="128"/>
      <c r="K309" s="128"/>
      <c r="L309" s="128"/>
      <c r="M309" s="128"/>
      <c r="N309" s="128"/>
      <c r="O309" s="128"/>
      <c r="P309" s="128"/>
      <c r="Q309" s="128"/>
      <c r="R309" s="128"/>
      <c r="S309" s="2"/>
      <c r="T309" s="2"/>
      <c r="U309" s="2"/>
      <c r="V309" s="2"/>
      <c r="W309" s="2"/>
      <c r="Y309" s="862"/>
      <c r="Z309" s="2"/>
      <c r="AA309" s="2"/>
      <c r="AB309" s="2"/>
      <c r="AC309" s="2"/>
      <c r="AD309" s="2"/>
      <c r="AE309" s="2"/>
      <c r="AF309" s="2"/>
      <c r="AG309" s="2"/>
      <c r="AH309" s="2"/>
      <c r="AI309" s="2"/>
      <c r="AJ309" s="2"/>
      <c r="AK309" s="350"/>
      <c r="AL309" s="350"/>
      <c r="AM309" s="350"/>
      <c r="AN309" s="350"/>
      <c r="AO309" s="350"/>
      <c r="AP309" s="350"/>
      <c r="AQ309" s="125"/>
      <c r="AR309" s="125"/>
      <c r="AS309" s="80"/>
      <c r="AT309" s="202"/>
      <c r="AU309" s="128"/>
      <c r="AV309" s="128"/>
      <c r="AW309" s="128"/>
      <c r="AX309" s="128"/>
      <c r="AY309" s="128"/>
      <c r="AZ309" s="128"/>
      <c r="BA309" s="128"/>
      <c r="BB309" s="128"/>
      <c r="BC309" s="128"/>
      <c r="BD309" s="128"/>
      <c r="BE309" s="128"/>
      <c r="BF309" s="2"/>
      <c r="BG309" s="2"/>
      <c r="BH309" s="2"/>
      <c r="BI309" s="125"/>
      <c r="BJ309" s="125"/>
      <c r="BK309" s="862"/>
      <c r="BL309" s="2"/>
      <c r="BM309" s="2"/>
      <c r="BN309" s="2"/>
      <c r="BO309" s="2"/>
      <c r="BP309" s="2"/>
      <c r="BQ309" s="2"/>
      <c r="BR309" s="2"/>
      <c r="BS309" s="2"/>
      <c r="BT309" s="2"/>
      <c r="BU309" s="2"/>
      <c r="BV309" s="2"/>
      <c r="BW309" s="2"/>
      <c r="BX309" s="350"/>
      <c r="BY309" s="350"/>
      <c r="BZ309" s="125"/>
      <c r="CA309" s="125"/>
      <c r="CB309" s="128"/>
      <c r="CC309" s="80"/>
    </row>
    <row r="310" spans="7:81" s="61" customFormat="1" ht="36.75" customHeight="1" x14ac:dyDescent="0.15">
      <c r="G310" s="80"/>
      <c r="H310" s="128"/>
      <c r="I310" s="128"/>
      <c r="J310" s="128"/>
      <c r="K310" s="128"/>
      <c r="L310" s="128"/>
      <c r="M310" s="128"/>
      <c r="N310" s="128"/>
      <c r="O310" s="128"/>
      <c r="P310" s="128"/>
      <c r="Q310" s="128"/>
      <c r="R310" s="128"/>
      <c r="S310" s="2"/>
      <c r="T310" s="2"/>
      <c r="U310" s="2"/>
      <c r="V310" s="2"/>
      <c r="W310" s="2"/>
      <c r="Y310" s="375"/>
      <c r="Z310" s="2"/>
      <c r="AA310" s="2"/>
      <c r="AB310" s="2"/>
      <c r="AC310" s="2"/>
      <c r="AD310" s="2"/>
      <c r="AE310" s="2"/>
      <c r="AF310" s="2"/>
      <c r="AG310" s="2"/>
      <c r="AH310" s="2"/>
      <c r="AI310" s="2"/>
      <c r="AJ310" s="2"/>
      <c r="AK310" s="350"/>
      <c r="AL310" s="350"/>
      <c r="AM310" s="350"/>
      <c r="AN310" s="350"/>
      <c r="AO310" s="350"/>
      <c r="AP310" s="350"/>
      <c r="AQ310" s="125"/>
      <c r="AR310" s="125"/>
      <c r="AS310" s="80"/>
      <c r="AT310" s="202"/>
      <c r="AU310" s="128"/>
      <c r="AV310" s="128"/>
      <c r="AW310" s="128"/>
      <c r="AX310" s="128"/>
      <c r="AY310" s="128"/>
      <c r="AZ310" s="128"/>
      <c r="BA310" s="128"/>
      <c r="BB310" s="128"/>
      <c r="BC310" s="128"/>
      <c r="BD310" s="128"/>
      <c r="BE310" s="128"/>
      <c r="BF310" s="2"/>
      <c r="BG310" s="2"/>
      <c r="BH310" s="2"/>
      <c r="BI310" s="125"/>
      <c r="BJ310" s="125"/>
      <c r="BK310" s="375"/>
      <c r="BL310" s="2"/>
      <c r="BM310" s="2"/>
      <c r="BN310" s="2"/>
      <c r="BO310" s="2"/>
      <c r="BP310" s="2"/>
      <c r="BQ310" s="2"/>
      <c r="BR310" s="2"/>
      <c r="BS310" s="2"/>
      <c r="BT310" s="2"/>
      <c r="BU310" s="2"/>
      <c r="BV310" s="2"/>
      <c r="BW310" s="2"/>
      <c r="BX310" s="350"/>
      <c r="BY310" s="350"/>
      <c r="BZ310" s="125"/>
      <c r="CA310" s="125"/>
      <c r="CB310" s="128"/>
      <c r="CC310" s="80"/>
    </row>
    <row r="311" spans="7:81" s="61" customFormat="1" ht="36.75" customHeight="1" x14ac:dyDescent="0.15">
      <c r="G311" s="80"/>
      <c r="H311" s="128"/>
      <c r="I311" s="128"/>
      <c r="J311" s="128"/>
      <c r="K311" s="128"/>
      <c r="L311" s="128"/>
      <c r="M311" s="128"/>
      <c r="N311" s="128"/>
      <c r="O311" s="128"/>
      <c r="P311" s="128"/>
      <c r="Q311" s="128"/>
      <c r="R311" s="128"/>
      <c r="S311" s="2"/>
      <c r="T311" s="2"/>
      <c r="U311" s="2"/>
      <c r="V311" s="2"/>
      <c r="W311" s="2"/>
      <c r="Y311" s="376"/>
      <c r="Z311" s="2"/>
      <c r="AA311" s="2"/>
      <c r="AB311" s="2"/>
      <c r="AC311" s="2"/>
      <c r="AD311" s="2"/>
      <c r="AE311" s="2"/>
      <c r="AF311" s="2"/>
      <c r="AG311" s="2"/>
      <c r="AH311" s="2"/>
      <c r="AI311" s="2"/>
      <c r="AJ311" s="2"/>
      <c r="AK311" s="350"/>
      <c r="AL311" s="350"/>
      <c r="AM311" s="350"/>
      <c r="AN311" s="350"/>
      <c r="AO311" s="350"/>
      <c r="AP311" s="350"/>
      <c r="AQ311" s="125"/>
      <c r="AR311" s="125"/>
      <c r="AS311" s="80"/>
      <c r="AT311" s="202"/>
      <c r="AU311" s="128"/>
      <c r="AV311" s="128"/>
      <c r="AW311" s="128"/>
      <c r="AX311" s="128"/>
      <c r="AY311" s="128"/>
      <c r="AZ311" s="128"/>
      <c r="BA311" s="128"/>
      <c r="BB311" s="128"/>
      <c r="BC311" s="128"/>
      <c r="BD311" s="128"/>
      <c r="BE311" s="128"/>
      <c r="BF311" s="2"/>
      <c r="BG311" s="2"/>
      <c r="BH311" s="2"/>
      <c r="BI311" s="125"/>
      <c r="BJ311" s="125"/>
      <c r="BK311" s="376"/>
      <c r="BL311" s="2"/>
      <c r="BM311" s="2"/>
      <c r="BN311" s="2"/>
      <c r="BO311" s="2"/>
      <c r="BP311" s="2"/>
      <c r="BQ311" s="2"/>
      <c r="BR311" s="2"/>
      <c r="BS311" s="2"/>
      <c r="BT311" s="2"/>
      <c r="BU311" s="2"/>
      <c r="BV311" s="2"/>
      <c r="BW311" s="2"/>
      <c r="BX311" s="350"/>
      <c r="BY311" s="350"/>
      <c r="BZ311" s="125"/>
      <c r="CA311" s="125"/>
      <c r="CB311" s="128"/>
      <c r="CC311" s="80"/>
    </row>
    <row r="312" spans="7:81" s="61" customFormat="1" ht="36.75" customHeight="1" thickBot="1" x14ac:dyDescent="0.2">
      <c r="G312" s="80"/>
      <c r="H312" s="128"/>
      <c r="I312" s="128"/>
      <c r="J312" s="128"/>
      <c r="K312" s="128"/>
      <c r="L312" s="128"/>
      <c r="M312" s="128"/>
      <c r="N312" s="128"/>
      <c r="O312" s="128"/>
      <c r="P312" s="128"/>
      <c r="Q312" s="128"/>
      <c r="R312" s="128"/>
      <c r="S312" s="2"/>
      <c r="T312" s="2"/>
      <c r="U312" s="2"/>
      <c r="V312" s="2"/>
      <c r="W312" s="2"/>
      <c r="Y312" s="376"/>
      <c r="Z312" s="2"/>
      <c r="AA312" s="2"/>
      <c r="AB312" s="2"/>
      <c r="AC312" s="2"/>
      <c r="AD312" s="2"/>
      <c r="AE312" s="2"/>
      <c r="AF312" s="2"/>
      <c r="AG312" s="2"/>
      <c r="AH312" s="2"/>
      <c r="AI312" s="2"/>
      <c r="AJ312" s="2"/>
      <c r="AK312" s="350"/>
      <c r="AL312" s="350"/>
      <c r="AM312" s="350"/>
      <c r="AN312" s="350"/>
      <c r="AO312" s="350"/>
      <c r="AP312" s="350"/>
      <c r="AQ312" s="125"/>
      <c r="AR312" s="125"/>
      <c r="AS312" s="80"/>
      <c r="AT312" s="202"/>
      <c r="AU312" s="128"/>
      <c r="AV312" s="128"/>
      <c r="AW312" s="128"/>
      <c r="AX312" s="128"/>
      <c r="AY312" s="128"/>
      <c r="AZ312" s="128"/>
      <c r="BA312" s="128"/>
      <c r="BB312" s="128"/>
      <c r="BC312" s="128"/>
      <c r="BD312" s="128"/>
      <c r="BE312" s="128"/>
      <c r="BF312" s="2"/>
      <c r="BG312" s="2"/>
      <c r="BH312" s="2"/>
      <c r="BI312" s="125"/>
      <c r="BJ312" s="125"/>
      <c r="BK312" s="376"/>
      <c r="BL312" s="2"/>
      <c r="BM312" s="2"/>
      <c r="BN312" s="2"/>
      <c r="BO312" s="2"/>
      <c r="BP312" s="2"/>
      <c r="BQ312" s="2"/>
      <c r="BR312" s="2"/>
      <c r="BS312" s="2"/>
      <c r="BT312" s="2"/>
      <c r="BU312" s="2"/>
      <c r="BV312" s="2"/>
      <c r="BW312" s="2"/>
      <c r="BX312" s="350"/>
      <c r="BY312" s="350"/>
      <c r="BZ312" s="125"/>
      <c r="CA312" s="125"/>
      <c r="CB312" s="128"/>
      <c r="CC312" s="80"/>
    </row>
    <row r="313" spans="7:81" s="61" customFormat="1" ht="36.75" customHeight="1" x14ac:dyDescent="0.15">
      <c r="G313" s="80"/>
      <c r="H313" s="128"/>
      <c r="I313" s="128"/>
      <c r="J313" s="128"/>
      <c r="K313" s="128"/>
      <c r="L313" s="128"/>
      <c r="M313" s="128"/>
      <c r="N313" s="128"/>
      <c r="O313" s="128"/>
      <c r="P313" s="128"/>
      <c r="Q313" s="128"/>
      <c r="R313" s="128"/>
      <c r="S313" s="2"/>
      <c r="T313" s="2"/>
      <c r="U313" s="2"/>
      <c r="V313" s="2"/>
      <c r="W313" s="2"/>
      <c r="Y313" s="861" t="str">
        <f>計算_集計!FN15</f>
        <v/>
      </c>
      <c r="Z313" s="2"/>
      <c r="AA313" s="2"/>
      <c r="AB313" s="2"/>
      <c r="AC313" s="2"/>
      <c r="AD313" s="2"/>
      <c r="AE313" s="2"/>
      <c r="AF313" s="2"/>
      <c r="AG313" s="2"/>
      <c r="AH313" s="2"/>
      <c r="AI313" s="2"/>
      <c r="AJ313" s="2"/>
      <c r="AK313" s="350"/>
      <c r="AL313" s="350"/>
      <c r="AM313" s="350"/>
      <c r="AN313" s="350"/>
      <c r="AO313" s="350"/>
      <c r="AP313" s="350"/>
      <c r="AQ313" s="125"/>
      <c r="AR313" s="125"/>
      <c r="AS313" s="80"/>
      <c r="AT313" s="202"/>
      <c r="AU313" s="128"/>
      <c r="AV313" s="128"/>
      <c r="AW313" s="128"/>
      <c r="AX313" s="128"/>
      <c r="AY313" s="128"/>
      <c r="AZ313" s="128"/>
      <c r="BA313" s="128"/>
      <c r="BB313" s="128"/>
      <c r="BC313" s="128"/>
      <c r="BD313" s="128"/>
      <c r="BE313" s="128"/>
      <c r="BF313" s="2"/>
      <c r="BG313" s="2"/>
      <c r="BH313" s="2"/>
      <c r="BI313" s="125"/>
      <c r="BJ313" s="125"/>
      <c r="BK313" s="861" t="str">
        <f>計算_集計!GN15</f>
        <v/>
      </c>
      <c r="BL313" s="2"/>
      <c r="BM313" s="2"/>
      <c r="BN313" s="2"/>
      <c r="BO313" s="2"/>
      <c r="BP313" s="2"/>
      <c r="BQ313" s="2"/>
      <c r="BR313" s="2"/>
      <c r="BS313" s="2"/>
      <c r="BT313" s="2"/>
      <c r="BU313" s="2"/>
      <c r="BV313" s="2"/>
      <c r="BW313" s="2"/>
      <c r="BX313" s="350"/>
      <c r="BY313" s="350"/>
      <c r="BZ313" s="125"/>
      <c r="CA313" s="125"/>
      <c r="CB313" s="128"/>
      <c r="CC313" s="80"/>
    </row>
    <row r="314" spans="7:81" s="61" customFormat="1" ht="36.75" customHeight="1" thickBot="1" x14ac:dyDescent="0.2">
      <c r="G314" s="80"/>
      <c r="H314" s="128"/>
      <c r="I314" s="128"/>
      <c r="J314" s="128"/>
      <c r="K314" s="128"/>
      <c r="L314" s="128"/>
      <c r="M314" s="128"/>
      <c r="N314" s="128"/>
      <c r="O314" s="128"/>
      <c r="P314" s="128"/>
      <c r="Q314" s="128"/>
      <c r="R314" s="128"/>
      <c r="S314" s="2"/>
      <c r="T314" s="2"/>
      <c r="U314" s="2"/>
      <c r="V314" s="2"/>
      <c r="W314" s="2"/>
      <c r="Y314" s="862"/>
      <c r="Z314" s="2"/>
      <c r="AA314" s="2"/>
      <c r="AB314" s="2"/>
      <c r="AC314" s="2"/>
      <c r="AD314" s="2"/>
      <c r="AE314" s="2"/>
      <c r="AF314" s="2"/>
      <c r="AG314" s="2"/>
      <c r="AH314" s="2"/>
      <c r="AI314" s="2"/>
      <c r="AJ314" s="2"/>
      <c r="AK314" s="350"/>
      <c r="AL314" s="350"/>
      <c r="AM314" s="350"/>
      <c r="AN314" s="350"/>
      <c r="AO314" s="350"/>
      <c r="AP314" s="350"/>
      <c r="AQ314" s="125"/>
      <c r="AR314" s="125"/>
      <c r="AS314" s="80"/>
      <c r="AT314" s="202"/>
      <c r="AU314" s="128"/>
      <c r="AV314" s="128"/>
      <c r="AW314" s="128"/>
      <c r="AX314" s="128"/>
      <c r="AY314" s="128"/>
      <c r="AZ314" s="128"/>
      <c r="BA314" s="128"/>
      <c r="BB314" s="128"/>
      <c r="BC314" s="128"/>
      <c r="BD314" s="128"/>
      <c r="BE314" s="128"/>
      <c r="BF314" s="2"/>
      <c r="BG314" s="2"/>
      <c r="BH314" s="2"/>
      <c r="BI314" s="125"/>
      <c r="BJ314" s="125"/>
      <c r="BK314" s="862"/>
      <c r="BL314" s="2"/>
      <c r="BM314" s="2"/>
      <c r="BN314" s="2"/>
      <c r="BO314" s="2"/>
      <c r="BP314" s="2"/>
      <c r="BQ314" s="2"/>
      <c r="BR314" s="2"/>
      <c r="BS314" s="2"/>
      <c r="BT314" s="2"/>
      <c r="BU314" s="2"/>
      <c r="BV314" s="2"/>
      <c r="BW314" s="2"/>
      <c r="BX314" s="350"/>
      <c r="BY314" s="350"/>
      <c r="BZ314" s="125"/>
      <c r="CA314" s="125"/>
      <c r="CB314" s="128"/>
      <c r="CC314" s="80"/>
    </row>
    <row r="315" spans="7:81" s="61" customFormat="1" ht="36.75" customHeight="1" x14ac:dyDescent="0.15">
      <c r="G315" s="80"/>
      <c r="H315" s="128"/>
      <c r="I315" s="128"/>
      <c r="J315" s="128"/>
      <c r="K315" s="128"/>
      <c r="L315" s="128"/>
      <c r="M315" s="128"/>
      <c r="N315" s="128"/>
      <c r="O315" s="128"/>
      <c r="P315" s="128"/>
      <c r="Q315" s="128"/>
      <c r="R315" s="128"/>
      <c r="S315" s="2"/>
      <c r="T315" s="2"/>
      <c r="U315" s="2"/>
      <c r="V315" s="2"/>
      <c r="W315" s="2"/>
      <c r="Y315" s="376"/>
      <c r="Z315" s="2"/>
      <c r="AA315" s="2"/>
      <c r="AB315" s="2"/>
      <c r="AC315" s="2"/>
      <c r="AD315" s="2"/>
      <c r="AE315" s="2"/>
      <c r="AF315" s="2"/>
      <c r="AG315" s="2"/>
      <c r="AH315" s="2"/>
      <c r="AI315" s="2"/>
      <c r="AJ315" s="2"/>
      <c r="AK315" s="350"/>
      <c r="AL315" s="350"/>
      <c r="AM315" s="350"/>
      <c r="AN315" s="350"/>
      <c r="AO315" s="350"/>
      <c r="AP315" s="350"/>
      <c r="AQ315" s="125"/>
      <c r="AR315" s="125"/>
      <c r="AS315" s="80"/>
      <c r="AT315" s="202"/>
      <c r="AU315" s="128"/>
      <c r="AV315" s="128"/>
      <c r="AW315" s="128"/>
      <c r="AX315" s="128"/>
      <c r="AY315" s="128"/>
      <c r="AZ315" s="128"/>
      <c r="BA315" s="128"/>
      <c r="BB315" s="128"/>
      <c r="BC315" s="128"/>
      <c r="BD315" s="128"/>
      <c r="BE315" s="128"/>
      <c r="BF315" s="2"/>
      <c r="BG315" s="2"/>
      <c r="BH315" s="2"/>
      <c r="BI315" s="125"/>
      <c r="BJ315" s="125"/>
      <c r="BK315" s="376"/>
      <c r="BL315" s="2"/>
      <c r="BM315" s="2"/>
      <c r="BN315" s="2"/>
      <c r="BO315" s="2"/>
      <c r="BP315" s="2"/>
      <c r="BQ315" s="2"/>
      <c r="BR315" s="2"/>
      <c r="BS315" s="2"/>
      <c r="BT315" s="2"/>
      <c r="BU315" s="2"/>
      <c r="BV315" s="2"/>
      <c r="BW315" s="2"/>
      <c r="BX315" s="350"/>
      <c r="BY315" s="350"/>
      <c r="BZ315" s="125"/>
      <c r="CA315" s="125"/>
      <c r="CB315" s="128"/>
      <c r="CC315" s="80"/>
    </row>
    <row r="316" spans="7:81" s="61" customFormat="1" ht="36.75" customHeight="1" x14ac:dyDescent="0.15">
      <c r="G316" s="80"/>
      <c r="H316" s="128"/>
      <c r="I316" s="128"/>
      <c r="J316" s="128"/>
      <c r="K316" s="128"/>
      <c r="L316" s="128"/>
      <c r="M316" s="128"/>
      <c r="N316" s="128"/>
      <c r="O316" s="128"/>
      <c r="P316" s="128"/>
      <c r="Q316" s="128"/>
      <c r="R316" s="128"/>
      <c r="S316" s="2"/>
      <c r="T316" s="2"/>
      <c r="U316" s="2"/>
      <c r="V316" s="2"/>
      <c r="W316" s="2"/>
      <c r="Y316" s="376"/>
      <c r="Z316" s="2"/>
      <c r="AA316" s="2"/>
      <c r="AB316" s="2"/>
      <c r="AC316" s="2"/>
      <c r="AD316" s="2"/>
      <c r="AE316" s="2"/>
      <c r="AF316" s="2"/>
      <c r="AG316" s="2"/>
      <c r="AH316" s="2"/>
      <c r="AI316" s="2"/>
      <c r="AJ316" s="2"/>
      <c r="AK316" s="350"/>
      <c r="AL316" s="350"/>
      <c r="AM316" s="350"/>
      <c r="AN316" s="350"/>
      <c r="AO316" s="350"/>
      <c r="AP316" s="350"/>
      <c r="AQ316" s="125"/>
      <c r="AR316" s="125"/>
      <c r="AS316" s="80"/>
      <c r="AT316" s="202"/>
      <c r="AU316" s="128"/>
      <c r="AV316" s="128"/>
      <c r="AW316" s="128"/>
      <c r="AX316" s="128"/>
      <c r="AY316" s="128"/>
      <c r="AZ316" s="128"/>
      <c r="BA316" s="128"/>
      <c r="BB316" s="128"/>
      <c r="BC316" s="128"/>
      <c r="BD316" s="128"/>
      <c r="BE316" s="128"/>
      <c r="BF316" s="2"/>
      <c r="BG316" s="2"/>
      <c r="BH316" s="2"/>
      <c r="BI316" s="125"/>
      <c r="BJ316" s="125"/>
      <c r="BK316" s="376"/>
      <c r="BL316" s="2"/>
      <c r="BM316" s="2"/>
      <c r="BN316" s="2"/>
      <c r="BO316" s="2"/>
      <c r="BP316" s="2"/>
      <c r="BQ316" s="2"/>
      <c r="BR316" s="2"/>
      <c r="BS316" s="2"/>
      <c r="BT316" s="2"/>
      <c r="BU316" s="2"/>
      <c r="BV316" s="2"/>
      <c r="BW316" s="2"/>
      <c r="BX316" s="350"/>
      <c r="BY316" s="350"/>
      <c r="BZ316" s="125"/>
      <c r="CA316" s="125"/>
      <c r="CB316" s="128"/>
      <c r="CC316" s="80"/>
    </row>
    <row r="317" spans="7:81" s="61" customFormat="1" ht="36.75" customHeight="1" thickBot="1" x14ac:dyDescent="0.2">
      <c r="G317" s="80"/>
      <c r="H317" s="128"/>
      <c r="I317" s="128"/>
      <c r="J317" s="128"/>
      <c r="K317" s="128"/>
      <c r="L317" s="128"/>
      <c r="M317" s="128"/>
      <c r="N317" s="128"/>
      <c r="O317" s="128"/>
      <c r="P317" s="128"/>
      <c r="Q317" s="128"/>
      <c r="R317" s="128"/>
      <c r="S317" s="2"/>
      <c r="T317" s="2"/>
      <c r="U317" s="2"/>
      <c r="V317" s="2"/>
      <c r="W317" s="2"/>
      <c r="Y317" s="376"/>
      <c r="Z317" s="2"/>
      <c r="AA317" s="2"/>
      <c r="AB317" s="2"/>
      <c r="AC317" s="2"/>
      <c r="AD317" s="2"/>
      <c r="AE317" s="2"/>
      <c r="AF317" s="2"/>
      <c r="AG317" s="2"/>
      <c r="AH317" s="2"/>
      <c r="AI317" s="2"/>
      <c r="AJ317" s="2"/>
      <c r="AK317" s="350"/>
      <c r="AL317" s="350"/>
      <c r="AM317" s="350"/>
      <c r="AN317" s="350"/>
      <c r="AO317" s="350"/>
      <c r="AP317" s="350"/>
      <c r="AQ317" s="125"/>
      <c r="AR317" s="125"/>
      <c r="AS317" s="80"/>
      <c r="AT317" s="202"/>
      <c r="AU317" s="128"/>
      <c r="AV317" s="128"/>
      <c r="AW317" s="128"/>
      <c r="AX317" s="128"/>
      <c r="AY317" s="128"/>
      <c r="AZ317" s="128"/>
      <c r="BA317" s="128"/>
      <c r="BB317" s="128"/>
      <c r="BC317" s="128"/>
      <c r="BD317" s="128"/>
      <c r="BE317" s="128"/>
      <c r="BF317" s="2"/>
      <c r="BG317" s="2"/>
      <c r="BH317" s="2"/>
      <c r="BI317" s="125"/>
      <c r="BJ317" s="125"/>
      <c r="BK317" s="376"/>
      <c r="BL317" s="2"/>
      <c r="BM317" s="2"/>
      <c r="BN317" s="2"/>
      <c r="BO317" s="2"/>
      <c r="BP317" s="2"/>
      <c r="BQ317" s="2"/>
      <c r="BR317" s="2"/>
      <c r="BS317" s="2"/>
      <c r="BT317" s="2"/>
      <c r="BU317" s="2"/>
      <c r="BV317" s="2"/>
      <c r="BW317" s="2"/>
      <c r="BX317" s="350"/>
      <c r="BY317" s="350"/>
      <c r="BZ317" s="125"/>
      <c r="CA317" s="125"/>
      <c r="CB317" s="128"/>
      <c r="CC317" s="80"/>
    </row>
    <row r="318" spans="7:81" s="61" customFormat="1" ht="36.75" customHeight="1" x14ac:dyDescent="0.15">
      <c r="G318" s="80"/>
      <c r="H318" s="128"/>
      <c r="I318" s="128"/>
      <c r="J318" s="128"/>
      <c r="K318" s="128"/>
      <c r="L318" s="128"/>
      <c r="M318" s="128"/>
      <c r="N318" s="128"/>
      <c r="O318" s="128"/>
      <c r="P318" s="128"/>
      <c r="Q318" s="128"/>
      <c r="R318" s="128"/>
      <c r="S318" s="2"/>
      <c r="T318" s="2"/>
      <c r="U318" s="2"/>
      <c r="V318" s="2"/>
      <c r="W318" s="2"/>
      <c r="Y318" s="861" t="str">
        <f>計算_集計!FP15</f>
        <v/>
      </c>
      <c r="Z318" s="2"/>
      <c r="AA318" s="2"/>
      <c r="AB318" s="2"/>
      <c r="AC318" s="2"/>
      <c r="AD318" s="2"/>
      <c r="AE318" s="2"/>
      <c r="AF318" s="2"/>
      <c r="AG318" s="2"/>
      <c r="AH318" s="2"/>
      <c r="AI318" s="2"/>
      <c r="AJ318" s="2"/>
      <c r="AK318" s="350"/>
      <c r="AL318" s="350"/>
      <c r="AM318" s="350"/>
      <c r="AN318" s="350"/>
      <c r="AO318" s="350"/>
      <c r="AP318" s="350"/>
      <c r="AQ318" s="125"/>
      <c r="AR318" s="125"/>
      <c r="AS318" s="80"/>
      <c r="AT318" s="202"/>
      <c r="AU318" s="128"/>
      <c r="AV318" s="128"/>
      <c r="AW318" s="128"/>
      <c r="AX318" s="128"/>
      <c r="AY318" s="128"/>
      <c r="AZ318" s="128"/>
      <c r="BA318" s="128"/>
      <c r="BB318" s="128"/>
      <c r="BC318" s="128"/>
      <c r="BD318" s="128"/>
      <c r="BE318" s="128"/>
      <c r="BF318" s="2"/>
      <c r="BG318" s="2"/>
      <c r="BH318" s="2"/>
      <c r="BI318" s="125"/>
      <c r="BJ318" s="125"/>
      <c r="BK318" s="861" t="str">
        <f>計算_集計!GP15</f>
        <v/>
      </c>
      <c r="BL318" s="2"/>
      <c r="BM318" s="2"/>
      <c r="BN318" s="2"/>
      <c r="BO318" s="2"/>
      <c r="BP318" s="2"/>
      <c r="BQ318" s="2"/>
      <c r="BR318" s="2"/>
      <c r="BS318" s="2"/>
      <c r="BT318" s="2"/>
      <c r="BU318" s="2"/>
      <c r="BV318" s="2"/>
      <c r="BW318" s="2"/>
      <c r="BX318" s="350"/>
      <c r="BY318" s="350"/>
      <c r="BZ318" s="125"/>
      <c r="CA318" s="125"/>
      <c r="CB318" s="128"/>
      <c r="CC318" s="80"/>
    </row>
    <row r="319" spans="7:81" s="61" customFormat="1" ht="36.75" customHeight="1" thickBot="1" x14ac:dyDescent="0.2">
      <c r="G319" s="80"/>
      <c r="H319" s="128"/>
      <c r="I319" s="128"/>
      <c r="J319" s="128"/>
      <c r="K319" s="128"/>
      <c r="L319" s="128"/>
      <c r="M319" s="128"/>
      <c r="N319" s="128"/>
      <c r="O319" s="128"/>
      <c r="P319" s="128"/>
      <c r="Q319" s="128"/>
      <c r="R319" s="128"/>
      <c r="S319" s="2"/>
      <c r="T319" s="2"/>
      <c r="U319" s="2"/>
      <c r="V319" s="2"/>
      <c r="W319" s="2"/>
      <c r="Y319" s="862"/>
      <c r="Z319" s="2"/>
      <c r="AA319" s="2"/>
      <c r="AB319" s="2"/>
      <c r="AC319" s="2"/>
      <c r="AD319" s="2"/>
      <c r="AE319" s="2"/>
      <c r="AF319" s="2"/>
      <c r="AG319" s="2"/>
      <c r="AH319" s="2"/>
      <c r="AI319" s="2"/>
      <c r="AJ319" s="2"/>
      <c r="AK319" s="350"/>
      <c r="AL319" s="350"/>
      <c r="AM319" s="350"/>
      <c r="AN319" s="350"/>
      <c r="AO319" s="350"/>
      <c r="AP319" s="350"/>
      <c r="AQ319" s="125"/>
      <c r="AR319" s="125"/>
      <c r="AS319" s="80"/>
      <c r="AT319" s="202"/>
      <c r="AU319" s="128"/>
      <c r="AV319" s="128"/>
      <c r="AW319" s="128"/>
      <c r="AX319" s="128"/>
      <c r="AY319" s="128"/>
      <c r="AZ319" s="128"/>
      <c r="BA319" s="128"/>
      <c r="BB319" s="128"/>
      <c r="BC319" s="128"/>
      <c r="BD319" s="128"/>
      <c r="BE319" s="128"/>
      <c r="BF319" s="2"/>
      <c r="BG319" s="2"/>
      <c r="BH319" s="2"/>
      <c r="BI319" s="125"/>
      <c r="BJ319" s="125"/>
      <c r="BK319" s="862"/>
      <c r="BL319" s="2"/>
      <c r="BM319" s="2"/>
      <c r="BN319" s="2"/>
      <c r="BO319" s="2"/>
      <c r="BP319" s="2"/>
      <c r="BQ319" s="2"/>
      <c r="BR319" s="2"/>
      <c r="BS319" s="2"/>
      <c r="BT319" s="2"/>
      <c r="BU319" s="2"/>
      <c r="BV319" s="2"/>
      <c r="BW319" s="2"/>
      <c r="BX319" s="350"/>
      <c r="BY319" s="350"/>
      <c r="BZ319" s="125"/>
      <c r="CA319" s="125"/>
      <c r="CB319" s="128"/>
      <c r="CC319" s="80"/>
    </row>
    <row r="320" spans="7:81" s="61" customFormat="1" ht="36.75" customHeight="1" x14ac:dyDescent="0.15">
      <c r="G320" s="80"/>
      <c r="H320" s="128"/>
      <c r="I320" s="128"/>
      <c r="J320" s="128"/>
      <c r="K320" s="128"/>
      <c r="L320" s="128"/>
      <c r="M320" s="128"/>
      <c r="N320" s="128"/>
      <c r="O320" s="128"/>
      <c r="P320" s="128"/>
      <c r="Q320" s="128"/>
      <c r="R320" s="128"/>
      <c r="S320" s="2"/>
      <c r="T320" s="2"/>
      <c r="U320" s="2"/>
      <c r="V320" s="2"/>
      <c r="W320" s="2"/>
      <c r="Y320" s="376"/>
      <c r="Z320" s="2"/>
      <c r="AA320" s="2"/>
      <c r="AB320" s="2"/>
      <c r="AC320" s="2"/>
      <c r="AD320" s="2"/>
      <c r="AE320" s="2"/>
      <c r="AF320" s="2"/>
      <c r="AG320" s="2"/>
      <c r="AH320" s="2"/>
      <c r="AI320" s="2"/>
      <c r="AJ320" s="2"/>
      <c r="AK320" s="350"/>
      <c r="AL320" s="350"/>
      <c r="AM320" s="350"/>
      <c r="AN320" s="350"/>
      <c r="AO320" s="350"/>
      <c r="AP320" s="350"/>
      <c r="AQ320" s="125"/>
      <c r="AR320" s="125"/>
      <c r="AS320" s="80"/>
      <c r="AT320" s="202"/>
      <c r="AU320" s="128"/>
      <c r="AV320" s="128"/>
      <c r="AW320" s="128"/>
      <c r="AX320" s="128"/>
      <c r="AY320" s="128"/>
      <c r="AZ320" s="128"/>
      <c r="BA320" s="128"/>
      <c r="BB320" s="128"/>
      <c r="BC320" s="128"/>
      <c r="BD320" s="128"/>
      <c r="BE320" s="128"/>
      <c r="BF320" s="2"/>
      <c r="BG320" s="2"/>
      <c r="BH320" s="2"/>
      <c r="BI320" s="125"/>
      <c r="BJ320" s="125"/>
      <c r="BK320" s="376"/>
      <c r="BL320" s="2"/>
      <c r="BM320" s="2"/>
      <c r="BN320" s="2"/>
      <c r="BO320" s="2"/>
      <c r="BP320" s="2"/>
      <c r="BQ320" s="2"/>
      <c r="BR320" s="2"/>
      <c r="BS320" s="2"/>
      <c r="BT320" s="2"/>
      <c r="BU320" s="2"/>
      <c r="BV320" s="2"/>
      <c r="BW320" s="2"/>
      <c r="BX320" s="350"/>
      <c r="BY320" s="350"/>
      <c r="BZ320" s="125"/>
      <c r="CA320" s="125"/>
      <c r="CB320" s="128"/>
      <c r="CC320" s="80"/>
    </row>
    <row r="321" spans="7:81" s="61" customFormat="1" ht="36.75" customHeight="1" x14ac:dyDescent="0.15">
      <c r="G321" s="80"/>
      <c r="H321" s="128"/>
      <c r="I321" s="128"/>
      <c r="J321" s="128"/>
      <c r="K321" s="128"/>
      <c r="L321" s="128"/>
      <c r="M321" s="128"/>
      <c r="N321" s="128"/>
      <c r="O321" s="128"/>
      <c r="P321" s="128"/>
      <c r="Q321" s="128"/>
      <c r="R321" s="128"/>
      <c r="S321" s="2"/>
      <c r="T321" s="2"/>
      <c r="U321" s="2"/>
      <c r="V321" s="2"/>
      <c r="W321" s="2"/>
      <c r="Y321" s="376"/>
      <c r="Z321" s="2"/>
      <c r="AA321" s="2"/>
      <c r="AB321" s="2"/>
      <c r="AC321" s="2"/>
      <c r="AD321" s="2"/>
      <c r="AE321" s="2"/>
      <c r="AF321" s="2"/>
      <c r="AG321" s="2"/>
      <c r="AH321" s="2"/>
      <c r="AI321" s="2"/>
      <c r="AJ321" s="2"/>
      <c r="AK321" s="350"/>
      <c r="AL321" s="350"/>
      <c r="AM321" s="350"/>
      <c r="AN321" s="350"/>
      <c r="AO321" s="350"/>
      <c r="AP321" s="350"/>
      <c r="AQ321" s="125"/>
      <c r="AR321" s="125"/>
      <c r="AS321" s="80"/>
      <c r="AT321" s="202"/>
      <c r="AU321" s="128"/>
      <c r="AV321" s="128"/>
      <c r="AW321" s="128"/>
      <c r="AX321" s="128"/>
      <c r="AY321" s="128"/>
      <c r="AZ321" s="128"/>
      <c r="BA321" s="128"/>
      <c r="BB321" s="128"/>
      <c r="BC321" s="128"/>
      <c r="BD321" s="128"/>
      <c r="BE321" s="128"/>
      <c r="BF321" s="2"/>
      <c r="BG321" s="2"/>
      <c r="BH321" s="2"/>
      <c r="BI321" s="125"/>
      <c r="BJ321" s="125"/>
      <c r="BK321" s="376"/>
      <c r="BL321" s="2"/>
      <c r="BM321" s="2"/>
      <c r="BN321" s="2"/>
      <c r="BO321" s="2"/>
      <c r="BP321" s="2"/>
      <c r="BQ321" s="2"/>
      <c r="BR321" s="2"/>
      <c r="BS321" s="2"/>
      <c r="BT321" s="2"/>
      <c r="BU321" s="2"/>
      <c r="BV321" s="2"/>
      <c r="BW321" s="2"/>
      <c r="BX321" s="350"/>
      <c r="BY321" s="350"/>
      <c r="BZ321" s="125"/>
      <c r="CA321" s="125"/>
      <c r="CB321" s="128"/>
      <c r="CC321" s="80"/>
    </row>
    <row r="322" spans="7:81" s="61" customFormat="1" ht="36.75" customHeight="1" thickBot="1" x14ac:dyDescent="0.2">
      <c r="G322" s="80"/>
      <c r="H322" s="128"/>
      <c r="I322" s="128"/>
      <c r="J322" s="128"/>
      <c r="K322" s="128"/>
      <c r="L322" s="128"/>
      <c r="M322" s="128"/>
      <c r="N322" s="128"/>
      <c r="O322" s="128"/>
      <c r="P322" s="128"/>
      <c r="Q322" s="128"/>
      <c r="R322" s="128"/>
      <c r="S322" s="2"/>
      <c r="T322" s="2"/>
      <c r="U322" s="2"/>
      <c r="V322" s="2"/>
      <c r="W322" s="2"/>
      <c r="Y322" s="376"/>
      <c r="Z322" s="2"/>
      <c r="AA322" s="2"/>
      <c r="AB322" s="2"/>
      <c r="AC322" s="2"/>
      <c r="AD322" s="2"/>
      <c r="AE322" s="2"/>
      <c r="AF322" s="2"/>
      <c r="AG322" s="2"/>
      <c r="AH322" s="2"/>
      <c r="AI322" s="2"/>
      <c r="AJ322" s="2"/>
      <c r="AK322" s="350"/>
      <c r="AL322" s="350"/>
      <c r="AM322" s="350"/>
      <c r="AN322" s="350"/>
      <c r="AO322" s="350"/>
      <c r="AP322" s="350"/>
      <c r="AQ322" s="125"/>
      <c r="AR322" s="125"/>
      <c r="AS322" s="80"/>
      <c r="AT322" s="202"/>
      <c r="AU322" s="128"/>
      <c r="AV322" s="128"/>
      <c r="AW322" s="128"/>
      <c r="AX322" s="128"/>
      <c r="AY322" s="128"/>
      <c r="AZ322" s="128"/>
      <c r="BA322" s="128"/>
      <c r="BB322" s="128"/>
      <c r="BC322" s="128"/>
      <c r="BD322" s="128"/>
      <c r="BE322" s="128"/>
      <c r="BF322" s="2"/>
      <c r="BG322" s="2"/>
      <c r="BH322" s="2"/>
      <c r="BI322" s="125"/>
      <c r="BJ322" s="125"/>
      <c r="BK322" s="376"/>
      <c r="BL322" s="2"/>
      <c r="BM322" s="2"/>
      <c r="BN322" s="2"/>
      <c r="BO322" s="2"/>
      <c r="BP322" s="2"/>
      <c r="BQ322" s="2"/>
      <c r="BR322" s="2"/>
      <c r="BS322" s="2"/>
      <c r="BT322" s="2"/>
      <c r="BU322" s="2"/>
      <c r="BV322" s="2"/>
      <c r="BW322" s="2"/>
      <c r="BX322" s="350"/>
      <c r="BY322" s="350"/>
      <c r="BZ322" s="125"/>
      <c r="CA322" s="125"/>
      <c r="CB322" s="128"/>
      <c r="CC322" s="80"/>
    </row>
    <row r="323" spans="7:81" s="61" customFormat="1" ht="36.75" customHeight="1" x14ac:dyDescent="0.15">
      <c r="G323" s="80"/>
      <c r="H323" s="128"/>
      <c r="I323" s="128"/>
      <c r="J323" s="128"/>
      <c r="K323" s="128"/>
      <c r="L323" s="128"/>
      <c r="M323" s="128"/>
      <c r="N323" s="128"/>
      <c r="O323" s="128"/>
      <c r="P323" s="128"/>
      <c r="Q323" s="128"/>
      <c r="R323" s="128"/>
      <c r="S323" s="2"/>
      <c r="T323" s="2"/>
      <c r="U323" s="2"/>
      <c r="V323" s="2"/>
      <c r="W323" s="2"/>
      <c r="Y323" s="861" t="str">
        <f>計算_集計!FR15</f>
        <v/>
      </c>
      <c r="Z323" s="2"/>
      <c r="AA323" s="2"/>
      <c r="AB323" s="2"/>
      <c r="AC323" s="2"/>
      <c r="AD323" s="2"/>
      <c r="AE323" s="2"/>
      <c r="AF323" s="2"/>
      <c r="AG323" s="2"/>
      <c r="AH323" s="2"/>
      <c r="AI323" s="2"/>
      <c r="AJ323" s="2"/>
      <c r="AK323" s="350"/>
      <c r="AL323" s="350"/>
      <c r="AM323" s="350"/>
      <c r="AN323" s="350"/>
      <c r="AO323" s="350"/>
      <c r="AP323" s="350"/>
      <c r="AQ323" s="125"/>
      <c r="AR323" s="125"/>
      <c r="AS323" s="80"/>
      <c r="AT323" s="202"/>
      <c r="AU323" s="128"/>
      <c r="AV323" s="128"/>
      <c r="AW323" s="128"/>
      <c r="AX323" s="128"/>
      <c r="AY323" s="128"/>
      <c r="AZ323" s="128"/>
      <c r="BA323" s="128"/>
      <c r="BB323" s="128"/>
      <c r="BC323" s="128"/>
      <c r="BD323" s="128"/>
      <c r="BE323" s="128"/>
      <c r="BF323" s="2"/>
      <c r="BG323" s="2"/>
      <c r="BH323" s="2"/>
      <c r="BI323" s="125"/>
      <c r="BJ323" s="125"/>
      <c r="BK323" s="861" t="str">
        <f>計算_集計!GR15</f>
        <v/>
      </c>
      <c r="BL323" s="2"/>
      <c r="BM323" s="2"/>
      <c r="BN323" s="2"/>
      <c r="BO323" s="2"/>
      <c r="BP323" s="2"/>
      <c r="BQ323" s="2"/>
      <c r="BR323" s="2"/>
      <c r="BS323" s="2"/>
      <c r="BT323" s="2"/>
      <c r="BU323" s="2"/>
      <c r="BV323" s="2"/>
      <c r="BW323" s="2"/>
      <c r="BX323" s="350"/>
      <c r="BY323" s="350"/>
      <c r="BZ323" s="125"/>
      <c r="CA323" s="125"/>
      <c r="CB323" s="128"/>
      <c r="CC323" s="80"/>
    </row>
    <row r="324" spans="7:81" s="61" customFormat="1" ht="36.75" customHeight="1" thickBot="1" x14ac:dyDescent="0.2">
      <c r="G324" s="80"/>
      <c r="H324" s="128"/>
      <c r="I324" s="128"/>
      <c r="J324" s="128"/>
      <c r="K324" s="128"/>
      <c r="L324" s="128"/>
      <c r="M324" s="128"/>
      <c r="N324" s="128"/>
      <c r="O324" s="128"/>
      <c r="P324" s="128"/>
      <c r="Q324" s="128"/>
      <c r="R324" s="128"/>
      <c r="S324" s="2"/>
      <c r="T324" s="2"/>
      <c r="U324" s="2"/>
      <c r="V324" s="2"/>
      <c r="W324" s="2"/>
      <c r="Y324" s="862"/>
      <c r="Z324" s="2"/>
      <c r="AA324" s="2"/>
      <c r="AB324" s="2"/>
      <c r="AC324" s="2"/>
      <c r="AD324" s="2"/>
      <c r="AE324" s="2"/>
      <c r="AF324" s="2"/>
      <c r="AG324" s="2"/>
      <c r="AH324" s="2"/>
      <c r="AI324" s="2"/>
      <c r="AJ324" s="2"/>
      <c r="AK324" s="350"/>
      <c r="AL324" s="350"/>
      <c r="AM324" s="350"/>
      <c r="AN324" s="350"/>
      <c r="AO324" s="350"/>
      <c r="AP324" s="350"/>
      <c r="AQ324" s="125"/>
      <c r="AR324" s="125"/>
      <c r="AS324" s="80"/>
      <c r="AT324" s="202"/>
      <c r="AU324" s="128"/>
      <c r="AV324" s="128"/>
      <c r="AW324" s="128"/>
      <c r="AX324" s="128"/>
      <c r="AY324" s="128"/>
      <c r="AZ324" s="128"/>
      <c r="BA324" s="128"/>
      <c r="BB324" s="128"/>
      <c r="BC324" s="128"/>
      <c r="BD324" s="128"/>
      <c r="BE324" s="128"/>
      <c r="BF324" s="2"/>
      <c r="BG324" s="2"/>
      <c r="BH324" s="2"/>
      <c r="BI324" s="125"/>
      <c r="BJ324" s="125"/>
      <c r="BK324" s="862"/>
      <c r="BL324" s="2"/>
      <c r="BM324" s="2"/>
      <c r="BN324" s="2"/>
      <c r="BO324" s="2"/>
      <c r="BP324" s="2"/>
      <c r="BQ324" s="2"/>
      <c r="BR324" s="2"/>
      <c r="BS324" s="2"/>
      <c r="BT324" s="2"/>
      <c r="BU324" s="2"/>
      <c r="BV324" s="2"/>
      <c r="BW324" s="2"/>
      <c r="BX324" s="350"/>
      <c r="BY324" s="350"/>
      <c r="BZ324" s="125"/>
      <c r="CA324" s="125"/>
      <c r="CB324" s="128"/>
      <c r="CC324" s="80"/>
    </row>
    <row r="325" spans="7:81" s="61" customFormat="1" ht="36.75" customHeight="1" x14ac:dyDescent="0.15">
      <c r="G325" s="80"/>
      <c r="H325" s="128"/>
      <c r="I325" s="128"/>
      <c r="J325" s="128"/>
      <c r="K325" s="128"/>
      <c r="L325" s="128"/>
      <c r="M325" s="128"/>
      <c r="N325" s="128"/>
      <c r="O325" s="128"/>
      <c r="P325" s="128"/>
      <c r="Q325" s="128"/>
      <c r="R325" s="128"/>
      <c r="S325" s="2"/>
      <c r="T325" s="2"/>
      <c r="U325" s="2"/>
      <c r="V325" s="2"/>
      <c r="W325" s="2"/>
      <c r="Y325" s="376"/>
      <c r="Z325" s="2"/>
      <c r="AA325" s="2"/>
      <c r="AB325" s="2"/>
      <c r="AC325" s="2"/>
      <c r="AD325" s="2"/>
      <c r="AE325" s="2"/>
      <c r="AF325" s="2"/>
      <c r="AG325" s="2"/>
      <c r="AH325" s="2"/>
      <c r="AI325" s="2"/>
      <c r="AJ325" s="2"/>
      <c r="AK325" s="350"/>
      <c r="AL325" s="350"/>
      <c r="AM325" s="350"/>
      <c r="AN325" s="350"/>
      <c r="AO325" s="350"/>
      <c r="AP325" s="350"/>
      <c r="AQ325" s="125"/>
      <c r="AR325" s="125"/>
      <c r="AS325" s="80"/>
      <c r="AT325" s="202"/>
      <c r="AU325" s="128"/>
      <c r="AV325" s="128"/>
      <c r="AW325" s="128"/>
      <c r="AX325" s="128"/>
      <c r="AY325" s="128"/>
      <c r="AZ325" s="128"/>
      <c r="BA325" s="128"/>
      <c r="BB325" s="128"/>
      <c r="BC325" s="128"/>
      <c r="BD325" s="128"/>
      <c r="BE325" s="128"/>
      <c r="BF325" s="2"/>
      <c r="BG325" s="2"/>
      <c r="BH325" s="2"/>
      <c r="BI325" s="125"/>
      <c r="BJ325" s="125"/>
      <c r="BK325" s="376"/>
      <c r="BL325" s="2"/>
      <c r="BM325" s="2"/>
      <c r="BN325" s="2"/>
      <c r="BO325" s="2"/>
      <c r="BP325" s="2"/>
      <c r="BQ325" s="2"/>
      <c r="BR325" s="2"/>
      <c r="BS325" s="2"/>
      <c r="BT325" s="2"/>
      <c r="BU325" s="2"/>
      <c r="BV325" s="2"/>
      <c r="BW325" s="2"/>
      <c r="BX325" s="350"/>
      <c r="BY325" s="350"/>
      <c r="BZ325" s="125"/>
      <c r="CA325" s="125"/>
      <c r="CB325" s="128"/>
      <c r="CC325" s="80"/>
    </row>
    <row r="326" spans="7:81" s="61" customFormat="1" ht="36.75" customHeight="1" x14ac:dyDescent="0.15">
      <c r="G326" s="80"/>
      <c r="H326" s="128"/>
      <c r="I326" s="128"/>
      <c r="J326" s="128"/>
      <c r="K326" s="128"/>
      <c r="L326" s="128"/>
      <c r="M326" s="128"/>
      <c r="N326" s="128"/>
      <c r="O326" s="128"/>
      <c r="P326" s="128"/>
      <c r="Q326" s="128"/>
      <c r="R326" s="128"/>
      <c r="S326" s="2"/>
      <c r="T326" s="2"/>
      <c r="U326" s="2"/>
      <c r="V326" s="2"/>
      <c r="W326" s="2"/>
      <c r="Y326" s="376"/>
      <c r="Z326" s="2"/>
      <c r="AA326" s="2"/>
      <c r="AB326" s="2"/>
      <c r="AC326" s="2"/>
      <c r="AD326" s="2"/>
      <c r="AE326" s="2"/>
      <c r="AF326" s="2"/>
      <c r="AG326" s="2"/>
      <c r="AH326" s="2"/>
      <c r="AI326" s="2"/>
      <c r="AJ326" s="2"/>
      <c r="AK326" s="350"/>
      <c r="AL326" s="350"/>
      <c r="AM326" s="350"/>
      <c r="AN326" s="350"/>
      <c r="AO326" s="350"/>
      <c r="AP326" s="350"/>
      <c r="AQ326" s="125"/>
      <c r="AR326" s="125"/>
      <c r="AS326" s="80"/>
      <c r="AT326" s="202"/>
      <c r="AU326" s="128"/>
      <c r="AV326" s="128"/>
      <c r="AW326" s="128"/>
      <c r="AX326" s="128"/>
      <c r="AY326" s="128"/>
      <c r="AZ326" s="128"/>
      <c r="BA326" s="128"/>
      <c r="BB326" s="128"/>
      <c r="BC326" s="128"/>
      <c r="BD326" s="128"/>
      <c r="BE326" s="128"/>
      <c r="BF326" s="2"/>
      <c r="BG326" s="2"/>
      <c r="BH326" s="2"/>
      <c r="BI326" s="125"/>
      <c r="BJ326" s="125"/>
      <c r="BK326" s="376"/>
      <c r="BL326" s="2"/>
      <c r="BM326" s="2"/>
      <c r="BN326" s="2"/>
      <c r="BO326" s="2"/>
      <c r="BP326" s="2"/>
      <c r="BQ326" s="2"/>
      <c r="BR326" s="2"/>
      <c r="BS326" s="2"/>
      <c r="BT326" s="2"/>
      <c r="BU326" s="2"/>
      <c r="BV326" s="2"/>
      <c r="BW326" s="2"/>
      <c r="BX326" s="350"/>
      <c r="BY326" s="350"/>
      <c r="BZ326" s="125"/>
      <c r="CA326" s="125"/>
      <c r="CB326" s="128"/>
      <c r="CC326" s="80"/>
    </row>
    <row r="327" spans="7:81" s="61" customFormat="1" ht="36.75" customHeight="1" thickBot="1" x14ac:dyDescent="0.2">
      <c r="G327" s="80"/>
      <c r="H327" s="128"/>
      <c r="I327" s="128"/>
      <c r="J327" s="128"/>
      <c r="K327" s="128"/>
      <c r="L327" s="128"/>
      <c r="M327" s="128"/>
      <c r="N327" s="128"/>
      <c r="O327" s="128"/>
      <c r="P327" s="128"/>
      <c r="Q327" s="128"/>
      <c r="R327" s="128"/>
      <c r="S327" s="2"/>
      <c r="T327" s="2"/>
      <c r="U327" s="2"/>
      <c r="V327" s="2"/>
      <c r="W327" s="2"/>
      <c r="Y327" s="376"/>
      <c r="Z327" s="2"/>
      <c r="AA327" s="2"/>
      <c r="AB327" s="2"/>
      <c r="AC327" s="2"/>
      <c r="AD327" s="2"/>
      <c r="AE327" s="2"/>
      <c r="AF327" s="2"/>
      <c r="AG327" s="2"/>
      <c r="AH327" s="2"/>
      <c r="AI327" s="2"/>
      <c r="AJ327" s="2"/>
      <c r="AK327" s="350"/>
      <c r="AL327" s="350"/>
      <c r="AM327" s="350"/>
      <c r="AN327" s="350"/>
      <c r="AO327" s="350"/>
      <c r="AP327" s="350"/>
      <c r="AQ327" s="125"/>
      <c r="AR327" s="125"/>
      <c r="AS327" s="80"/>
      <c r="AT327" s="202"/>
      <c r="AU327" s="128"/>
      <c r="AV327" s="128"/>
      <c r="AW327" s="128"/>
      <c r="AX327" s="128"/>
      <c r="AY327" s="128"/>
      <c r="AZ327" s="128"/>
      <c r="BA327" s="128"/>
      <c r="BB327" s="128"/>
      <c r="BC327" s="128"/>
      <c r="BD327" s="128"/>
      <c r="BE327" s="128"/>
      <c r="BF327" s="2"/>
      <c r="BG327" s="2"/>
      <c r="BH327" s="2"/>
      <c r="BI327" s="125"/>
      <c r="BJ327" s="125"/>
      <c r="BK327" s="376"/>
      <c r="BL327" s="2"/>
      <c r="BM327" s="2"/>
      <c r="BN327" s="2"/>
      <c r="BO327" s="2"/>
      <c r="BP327" s="2"/>
      <c r="BQ327" s="2"/>
      <c r="BR327" s="2"/>
      <c r="BS327" s="2"/>
      <c r="BT327" s="2"/>
      <c r="BU327" s="2"/>
      <c r="BV327" s="2"/>
      <c r="BW327" s="2"/>
      <c r="BX327" s="350"/>
      <c r="BY327" s="350"/>
      <c r="BZ327" s="125"/>
      <c r="CA327" s="125"/>
      <c r="CB327" s="128"/>
      <c r="CC327" s="80"/>
    </row>
    <row r="328" spans="7:81" s="61" customFormat="1" ht="36.75" customHeight="1" x14ac:dyDescent="0.15">
      <c r="G328" s="80"/>
      <c r="H328" s="128"/>
      <c r="I328" s="128"/>
      <c r="J328" s="128"/>
      <c r="K328" s="128"/>
      <c r="L328" s="128"/>
      <c r="M328" s="128"/>
      <c r="N328" s="128"/>
      <c r="O328" s="128"/>
      <c r="P328" s="128"/>
      <c r="Q328" s="128"/>
      <c r="R328" s="128"/>
      <c r="S328" s="2"/>
      <c r="T328" s="2"/>
      <c r="U328" s="2"/>
      <c r="V328" s="2"/>
      <c r="W328" s="2"/>
      <c r="Y328" s="861" t="str">
        <f>計算_集計!FT15</f>
        <v/>
      </c>
      <c r="Z328" s="2"/>
      <c r="AA328" s="2"/>
      <c r="AB328" s="2"/>
      <c r="AC328" s="2"/>
      <c r="AD328" s="2"/>
      <c r="AE328" s="2"/>
      <c r="AF328" s="2"/>
      <c r="AG328" s="2"/>
      <c r="AH328" s="2"/>
      <c r="AI328" s="2"/>
      <c r="AJ328" s="2"/>
      <c r="AK328" s="350"/>
      <c r="AL328" s="350"/>
      <c r="AM328" s="350"/>
      <c r="AN328" s="350"/>
      <c r="AO328" s="350"/>
      <c r="AP328" s="350"/>
      <c r="AQ328" s="125"/>
      <c r="AR328" s="125"/>
      <c r="AS328" s="80"/>
      <c r="AT328" s="202"/>
      <c r="AU328" s="128"/>
      <c r="AV328" s="128"/>
      <c r="AW328" s="128"/>
      <c r="AX328" s="128"/>
      <c r="AY328" s="128"/>
      <c r="AZ328" s="128"/>
      <c r="BA328" s="128"/>
      <c r="BB328" s="128"/>
      <c r="BC328" s="128"/>
      <c r="BD328" s="128"/>
      <c r="BE328" s="128"/>
      <c r="BF328" s="2"/>
      <c r="BG328" s="2"/>
      <c r="BH328" s="2"/>
      <c r="BI328" s="125"/>
      <c r="BJ328" s="125"/>
      <c r="BK328" s="861" t="str">
        <f>計算_集計!GT15</f>
        <v/>
      </c>
      <c r="BL328" s="2"/>
      <c r="BM328" s="2"/>
      <c r="BN328" s="2"/>
      <c r="BO328" s="2"/>
      <c r="BP328" s="2"/>
      <c r="BQ328" s="2"/>
      <c r="BR328" s="2"/>
      <c r="BS328" s="2"/>
      <c r="BT328" s="2"/>
      <c r="BU328" s="2"/>
      <c r="BV328" s="2"/>
      <c r="BW328" s="2"/>
      <c r="BX328" s="350"/>
      <c r="BY328" s="350"/>
      <c r="BZ328" s="125"/>
      <c r="CA328" s="125"/>
      <c r="CB328" s="128"/>
      <c r="CC328" s="80"/>
    </row>
    <row r="329" spans="7:81" s="61" customFormat="1" ht="36.75" customHeight="1" thickBot="1" x14ac:dyDescent="0.2">
      <c r="G329" s="80"/>
      <c r="H329" s="128"/>
      <c r="I329" s="128"/>
      <c r="J329" s="128"/>
      <c r="K329" s="128"/>
      <c r="L329" s="128"/>
      <c r="M329" s="128"/>
      <c r="N329" s="128"/>
      <c r="O329" s="128"/>
      <c r="P329" s="128"/>
      <c r="Q329" s="128"/>
      <c r="R329" s="128"/>
      <c r="S329" s="2"/>
      <c r="T329" s="2"/>
      <c r="U329" s="2"/>
      <c r="V329" s="2"/>
      <c r="W329" s="2"/>
      <c r="Y329" s="862"/>
      <c r="Z329" s="2"/>
      <c r="AA329" s="2"/>
      <c r="AB329" s="2"/>
      <c r="AC329" s="2"/>
      <c r="AD329" s="2"/>
      <c r="AE329" s="2"/>
      <c r="AF329" s="2"/>
      <c r="AG329" s="2"/>
      <c r="AH329" s="2"/>
      <c r="AI329" s="2"/>
      <c r="AJ329" s="2"/>
      <c r="AK329" s="350"/>
      <c r="AL329" s="350"/>
      <c r="AM329" s="350"/>
      <c r="AN329" s="350"/>
      <c r="AO329" s="350"/>
      <c r="AP329" s="350"/>
      <c r="AQ329" s="125"/>
      <c r="AR329" s="125"/>
      <c r="AS329" s="80"/>
      <c r="AT329" s="202"/>
      <c r="AU329" s="128"/>
      <c r="AV329" s="128"/>
      <c r="AW329" s="128"/>
      <c r="AX329" s="128"/>
      <c r="AY329" s="128"/>
      <c r="AZ329" s="128"/>
      <c r="BA329" s="128"/>
      <c r="BB329" s="128"/>
      <c r="BC329" s="128"/>
      <c r="BD329" s="128"/>
      <c r="BE329" s="128"/>
      <c r="BF329" s="2"/>
      <c r="BG329" s="2"/>
      <c r="BH329" s="2"/>
      <c r="BI329" s="125"/>
      <c r="BJ329" s="125"/>
      <c r="BK329" s="862"/>
      <c r="BL329" s="2"/>
      <c r="BM329" s="2"/>
      <c r="BN329" s="2"/>
      <c r="BO329" s="2"/>
      <c r="BP329" s="2"/>
      <c r="BQ329" s="2"/>
      <c r="BR329" s="2"/>
      <c r="BS329" s="2"/>
      <c r="BT329" s="2"/>
      <c r="BU329" s="2"/>
      <c r="BV329" s="2"/>
      <c r="BW329" s="2"/>
      <c r="BX329" s="350"/>
      <c r="BY329" s="350"/>
      <c r="BZ329" s="125"/>
      <c r="CA329" s="125"/>
      <c r="CB329" s="128"/>
      <c r="CC329" s="80"/>
    </row>
    <row r="330" spans="7:81" s="61" customFormat="1" ht="36.75" customHeight="1" x14ac:dyDescent="0.15">
      <c r="G330" s="80"/>
      <c r="H330" s="128"/>
      <c r="I330" s="128"/>
      <c r="J330" s="128"/>
      <c r="K330" s="128"/>
      <c r="L330" s="128"/>
      <c r="M330" s="128"/>
      <c r="N330" s="128"/>
      <c r="O330" s="128"/>
      <c r="P330" s="128"/>
      <c r="Q330" s="128"/>
      <c r="R330" s="128"/>
      <c r="S330" s="2"/>
      <c r="T330" s="2"/>
      <c r="U330" s="2"/>
      <c r="V330" s="2"/>
      <c r="W330" s="2"/>
      <c r="Y330" s="376"/>
      <c r="Z330" s="2"/>
      <c r="AA330" s="2"/>
      <c r="AB330" s="2"/>
      <c r="AC330" s="2"/>
      <c r="AD330" s="2"/>
      <c r="AE330" s="2"/>
      <c r="AF330" s="2"/>
      <c r="AG330" s="2"/>
      <c r="AH330" s="2"/>
      <c r="AI330" s="2"/>
      <c r="AJ330" s="2"/>
      <c r="AK330" s="350"/>
      <c r="AL330" s="350"/>
      <c r="AM330" s="350"/>
      <c r="AN330" s="350"/>
      <c r="AO330" s="350"/>
      <c r="AP330" s="350"/>
      <c r="AQ330" s="125"/>
      <c r="AR330" s="125"/>
      <c r="AS330" s="80"/>
      <c r="AT330" s="202"/>
      <c r="AU330" s="128"/>
      <c r="AV330" s="128"/>
      <c r="AW330" s="128"/>
      <c r="AX330" s="128"/>
      <c r="AY330" s="128"/>
      <c r="AZ330" s="128"/>
      <c r="BA330" s="128"/>
      <c r="BB330" s="128"/>
      <c r="BC330" s="128"/>
      <c r="BD330" s="128"/>
      <c r="BE330" s="128"/>
      <c r="BF330" s="2"/>
      <c r="BG330" s="2"/>
      <c r="BH330" s="2"/>
      <c r="BI330" s="125"/>
      <c r="BJ330" s="125"/>
      <c r="BK330" s="376"/>
      <c r="BL330" s="2"/>
      <c r="BM330" s="2"/>
      <c r="BN330" s="2"/>
      <c r="BO330" s="2"/>
      <c r="BP330" s="2"/>
      <c r="BQ330" s="2"/>
      <c r="BR330" s="2"/>
      <c r="BS330" s="2"/>
      <c r="BT330" s="2"/>
      <c r="BU330" s="2"/>
      <c r="BV330" s="2"/>
      <c r="BW330" s="2"/>
      <c r="BX330" s="350"/>
      <c r="BY330" s="350"/>
      <c r="BZ330" s="125"/>
      <c r="CA330" s="125"/>
      <c r="CB330" s="128"/>
      <c r="CC330" s="80"/>
    </row>
    <row r="331" spans="7:81" s="61" customFormat="1" ht="36.75" customHeight="1" x14ac:dyDescent="0.15">
      <c r="G331" s="80"/>
      <c r="H331" s="128"/>
      <c r="I331" s="128"/>
      <c r="J331" s="128"/>
      <c r="K331" s="128"/>
      <c r="L331" s="128"/>
      <c r="M331" s="128"/>
      <c r="N331" s="128"/>
      <c r="O331" s="128"/>
      <c r="P331" s="128"/>
      <c r="Q331" s="128"/>
      <c r="R331" s="128"/>
      <c r="S331" s="2"/>
      <c r="T331" s="2"/>
      <c r="U331" s="2"/>
      <c r="V331" s="2"/>
      <c r="W331" s="2"/>
      <c r="Y331" s="376"/>
      <c r="Z331" s="2"/>
      <c r="AA331" s="2"/>
      <c r="AB331" s="2"/>
      <c r="AC331" s="2"/>
      <c r="AD331" s="2"/>
      <c r="AE331" s="2"/>
      <c r="AF331" s="2"/>
      <c r="AG331" s="2"/>
      <c r="AH331" s="2"/>
      <c r="AI331" s="2"/>
      <c r="AJ331" s="2"/>
      <c r="AK331" s="128"/>
      <c r="AL331" s="128"/>
      <c r="AM331" s="128"/>
      <c r="AN331" s="128"/>
      <c r="AO331" s="128"/>
      <c r="AP331" s="128"/>
      <c r="AQ331" s="125"/>
      <c r="AR331" s="125"/>
      <c r="AS331" s="80"/>
      <c r="AT331" s="202"/>
      <c r="AU331" s="128"/>
      <c r="AV331" s="128"/>
      <c r="AW331" s="128"/>
      <c r="AX331" s="128"/>
      <c r="AY331" s="128"/>
      <c r="AZ331" s="128"/>
      <c r="BA331" s="128"/>
      <c r="BB331" s="128"/>
      <c r="BC331" s="128"/>
      <c r="BD331" s="128"/>
      <c r="BE331" s="128"/>
      <c r="BF331" s="2"/>
      <c r="BG331" s="2"/>
      <c r="BH331" s="2"/>
      <c r="BI331" s="125"/>
      <c r="BJ331" s="125"/>
      <c r="BK331" s="376"/>
      <c r="BL331" s="2"/>
      <c r="BM331" s="2"/>
      <c r="BN331" s="2"/>
      <c r="BO331" s="2"/>
      <c r="BP331" s="2"/>
      <c r="BQ331" s="2"/>
      <c r="BR331" s="2"/>
      <c r="BS331" s="2"/>
      <c r="BT331" s="2"/>
      <c r="BU331" s="2"/>
      <c r="BV331" s="2"/>
      <c r="BW331" s="2"/>
      <c r="BX331" s="128"/>
      <c r="BY331" s="128"/>
      <c r="BZ331" s="125"/>
      <c r="CA331" s="125"/>
      <c r="CB331" s="128"/>
      <c r="CC331" s="80"/>
    </row>
    <row r="332" spans="7:81" s="61" customFormat="1" ht="36.75" customHeight="1" thickBot="1" x14ac:dyDescent="0.2">
      <c r="G332" s="80"/>
      <c r="H332" s="128"/>
      <c r="I332" s="128"/>
      <c r="J332" s="128"/>
      <c r="K332" s="128"/>
      <c r="L332" s="128"/>
      <c r="M332" s="128"/>
      <c r="N332" s="128"/>
      <c r="O332" s="128"/>
      <c r="P332" s="128"/>
      <c r="Q332" s="128"/>
      <c r="R332" s="128"/>
      <c r="S332" s="2"/>
      <c r="T332" s="2"/>
      <c r="U332" s="2"/>
      <c r="V332" s="2"/>
      <c r="W332" s="2"/>
      <c r="Y332" s="376"/>
      <c r="Z332" s="2"/>
      <c r="AA332" s="2"/>
      <c r="AB332" s="2"/>
      <c r="AC332" s="2"/>
      <c r="AD332" s="2"/>
      <c r="AE332" s="2"/>
      <c r="AF332" s="2"/>
      <c r="AG332" s="2"/>
      <c r="AH332" s="2"/>
      <c r="AI332" s="2"/>
      <c r="AJ332" s="2"/>
      <c r="AK332" s="128"/>
      <c r="AL332" s="128"/>
      <c r="AM332" s="128"/>
      <c r="AN332" s="128"/>
      <c r="AO332" s="128"/>
      <c r="AP332" s="128"/>
      <c r="AQ332" s="125"/>
      <c r="AR332" s="125"/>
      <c r="AS332" s="80"/>
      <c r="AT332" s="202"/>
      <c r="AU332" s="128"/>
      <c r="AV332" s="128"/>
      <c r="AW332" s="128"/>
      <c r="AX332" s="128"/>
      <c r="AY332" s="128"/>
      <c r="AZ332" s="128"/>
      <c r="BA332" s="128"/>
      <c r="BB332" s="128"/>
      <c r="BC332" s="128"/>
      <c r="BD332" s="128"/>
      <c r="BE332" s="128"/>
      <c r="BF332" s="2"/>
      <c r="BG332" s="2"/>
      <c r="BH332" s="2"/>
      <c r="BI332" s="125"/>
      <c r="BJ332" s="125"/>
      <c r="BK332" s="376"/>
      <c r="BL332" s="2"/>
      <c r="BM332" s="2"/>
      <c r="BN332" s="2"/>
      <c r="BO332" s="2"/>
      <c r="BP332" s="2"/>
      <c r="BQ332" s="2"/>
      <c r="BR332" s="2"/>
      <c r="BS332" s="2"/>
      <c r="BT332" s="2"/>
      <c r="BU332" s="2"/>
      <c r="BV332" s="2"/>
      <c r="BW332" s="2"/>
      <c r="BX332" s="128"/>
      <c r="BY332" s="128"/>
      <c r="BZ332" s="125"/>
      <c r="CA332" s="125"/>
      <c r="CB332" s="128"/>
      <c r="CC332" s="80"/>
    </row>
    <row r="333" spans="7:81" s="61" customFormat="1" ht="36.75" customHeight="1" x14ac:dyDescent="0.15">
      <c r="G333" s="80"/>
      <c r="H333" s="128"/>
      <c r="I333" s="128"/>
      <c r="J333" s="128"/>
      <c r="K333" s="128"/>
      <c r="L333" s="128"/>
      <c r="M333" s="128"/>
      <c r="N333" s="128"/>
      <c r="O333" s="128"/>
      <c r="P333" s="128"/>
      <c r="Q333" s="128"/>
      <c r="R333" s="128"/>
      <c r="S333" s="2"/>
      <c r="T333" s="2"/>
      <c r="U333" s="2"/>
      <c r="V333" s="2"/>
      <c r="W333" s="2"/>
      <c r="Y333" s="861" t="str">
        <f>計算_集計!FV15</f>
        <v/>
      </c>
      <c r="Z333" s="2"/>
      <c r="AA333" s="2"/>
      <c r="AB333" s="2"/>
      <c r="AC333" s="2"/>
      <c r="AD333" s="2"/>
      <c r="AE333" s="2"/>
      <c r="AF333" s="2"/>
      <c r="AG333" s="2"/>
      <c r="AH333" s="2"/>
      <c r="AI333" s="2"/>
      <c r="AJ333" s="2"/>
      <c r="AK333" s="128"/>
      <c r="AL333" s="128"/>
      <c r="AM333" s="128"/>
      <c r="AN333" s="128"/>
      <c r="AO333" s="128"/>
      <c r="AP333" s="128"/>
      <c r="AQ333" s="125"/>
      <c r="AR333" s="125"/>
      <c r="AS333" s="80"/>
      <c r="AT333" s="202"/>
      <c r="AU333" s="128"/>
      <c r="AV333" s="128"/>
      <c r="AW333" s="128"/>
      <c r="AX333" s="128"/>
      <c r="AY333" s="128"/>
      <c r="AZ333" s="128"/>
      <c r="BA333" s="128"/>
      <c r="BB333" s="128"/>
      <c r="BC333" s="128"/>
      <c r="BD333" s="128"/>
      <c r="BE333" s="128"/>
      <c r="BF333" s="2"/>
      <c r="BG333" s="2"/>
      <c r="BH333" s="2"/>
      <c r="BI333" s="125"/>
      <c r="BJ333" s="125"/>
      <c r="BK333" s="861" t="str">
        <f>計算_集計!GV15</f>
        <v/>
      </c>
      <c r="BL333" s="2"/>
      <c r="BM333" s="2"/>
      <c r="BN333" s="2"/>
      <c r="BO333" s="2"/>
      <c r="BP333" s="2"/>
      <c r="BQ333" s="2"/>
      <c r="BR333" s="2"/>
      <c r="BS333" s="2"/>
      <c r="BT333" s="2"/>
      <c r="BU333" s="2"/>
      <c r="BV333" s="2"/>
      <c r="BW333" s="2"/>
      <c r="BX333" s="128"/>
      <c r="BY333" s="128"/>
      <c r="BZ333" s="125"/>
      <c r="CA333" s="125"/>
      <c r="CB333" s="128"/>
      <c r="CC333" s="80"/>
    </row>
    <row r="334" spans="7:81" s="61" customFormat="1" ht="36.75" customHeight="1" thickBot="1" x14ac:dyDescent="0.2">
      <c r="G334" s="80"/>
      <c r="H334" s="128"/>
      <c r="I334" s="128"/>
      <c r="J334" s="128"/>
      <c r="K334" s="128"/>
      <c r="L334" s="128"/>
      <c r="M334" s="128"/>
      <c r="N334" s="128"/>
      <c r="O334" s="128"/>
      <c r="P334" s="128"/>
      <c r="Q334" s="128"/>
      <c r="R334" s="128"/>
      <c r="S334" s="2"/>
      <c r="T334" s="2"/>
      <c r="U334" s="2"/>
      <c r="V334" s="2"/>
      <c r="W334" s="2"/>
      <c r="Y334" s="862"/>
      <c r="Z334" s="2"/>
      <c r="AA334" s="2"/>
      <c r="AB334" s="2"/>
      <c r="AC334" s="2"/>
      <c r="AD334" s="2"/>
      <c r="AE334" s="2"/>
      <c r="AF334" s="2"/>
      <c r="AG334" s="2"/>
      <c r="AH334" s="2"/>
      <c r="AI334" s="2"/>
      <c r="AJ334" s="2"/>
      <c r="AK334" s="128"/>
      <c r="AL334" s="128"/>
      <c r="AM334" s="128"/>
      <c r="AN334" s="128"/>
      <c r="AO334" s="128"/>
      <c r="AP334" s="128"/>
      <c r="AQ334" s="125"/>
      <c r="AR334" s="125"/>
      <c r="AS334" s="80"/>
      <c r="AT334" s="202"/>
      <c r="AU334" s="128"/>
      <c r="AV334" s="128"/>
      <c r="AW334" s="128"/>
      <c r="AX334" s="128"/>
      <c r="AY334" s="128"/>
      <c r="AZ334" s="128"/>
      <c r="BA334" s="128"/>
      <c r="BB334" s="128"/>
      <c r="BC334" s="128"/>
      <c r="BD334" s="128"/>
      <c r="BE334" s="128"/>
      <c r="BF334" s="2"/>
      <c r="BG334" s="2"/>
      <c r="BH334" s="2"/>
      <c r="BI334" s="125"/>
      <c r="BJ334" s="125"/>
      <c r="BK334" s="862"/>
      <c r="BL334" s="2"/>
      <c r="BM334" s="2"/>
      <c r="BN334" s="2"/>
      <c r="BO334" s="2"/>
      <c r="BP334" s="2"/>
      <c r="BQ334" s="2"/>
      <c r="BR334" s="2"/>
      <c r="BS334" s="2"/>
      <c r="BT334" s="2"/>
      <c r="BU334" s="2"/>
      <c r="BV334" s="2"/>
      <c r="BW334" s="2"/>
      <c r="BX334" s="128"/>
      <c r="BY334" s="128"/>
      <c r="BZ334" s="125"/>
      <c r="CA334" s="125"/>
      <c r="CB334" s="128"/>
      <c r="CC334" s="80"/>
    </row>
    <row r="335" spans="7:81" s="61" customFormat="1" ht="36.75" customHeight="1" x14ac:dyDescent="0.15">
      <c r="G335" s="80"/>
      <c r="H335" s="128"/>
      <c r="I335" s="128"/>
      <c r="J335" s="128"/>
      <c r="K335" s="128"/>
      <c r="L335" s="128"/>
      <c r="M335" s="128"/>
      <c r="N335" s="128"/>
      <c r="O335" s="128"/>
      <c r="P335" s="128"/>
      <c r="Q335" s="128"/>
      <c r="R335" s="128"/>
      <c r="S335" s="2"/>
      <c r="T335" s="2"/>
      <c r="U335" s="2"/>
      <c r="V335" s="2"/>
      <c r="W335" s="2"/>
      <c r="X335" s="2"/>
      <c r="Y335" s="376"/>
      <c r="Z335" s="2"/>
      <c r="AA335" s="2"/>
      <c r="AB335" s="2"/>
      <c r="AC335" s="2"/>
      <c r="AD335" s="2"/>
      <c r="AE335" s="2"/>
      <c r="AF335" s="2"/>
      <c r="AG335" s="2"/>
      <c r="AH335" s="2"/>
      <c r="AI335" s="2"/>
      <c r="AJ335" s="2"/>
      <c r="AK335" s="128"/>
      <c r="AL335" s="128"/>
      <c r="AM335" s="128"/>
      <c r="AN335" s="128"/>
      <c r="AO335" s="128"/>
      <c r="AP335" s="128"/>
      <c r="AQ335" s="1"/>
      <c r="AR335" s="1"/>
      <c r="AS335" s="80"/>
      <c r="AT335" s="202"/>
      <c r="AU335" s="128"/>
      <c r="AV335" s="128"/>
      <c r="AW335" s="128"/>
      <c r="AX335" s="128"/>
      <c r="AY335" s="128"/>
      <c r="AZ335" s="128"/>
      <c r="BA335" s="128"/>
      <c r="BB335" s="128"/>
      <c r="BC335" s="128"/>
      <c r="BD335" s="128"/>
      <c r="BE335" s="128"/>
      <c r="BF335" s="2"/>
      <c r="BG335" s="2"/>
      <c r="BH335" s="2"/>
      <c r="BI335" s="2"/>
      <c r="BJ335" s="2"/>
      <c r="BK335" s="376"/>
      <c r="BL335" s="2"/>
      <c r="BM335" s="2"/>
      <c r="BN335" s="2"/>
      <c r="BO335" s="2"/>
      <c r="BP335" s="2"/>
      <c r="BQ335" s="2"/>
      <c r="BR335" s="2"/>
      <c r="BS335" s="2"/>
      <c r="BT335" s="2"/>
      <c r="BU335" s="2"/>
      <c r="BV335" s="2"/>
      <c r="BW335" s="2"/>
      <c r="BX335" s="128"/>
      <c r="BY335" s="128"/>
      <c r="BZ335" s="128"/>
      <c r="CA335" s="128"/>
      <c r="CB335" s="128"/>
      <c r="CC335" s="80"/>
    </row>
    <row r="336" spans="7:81" s="61" customFormat="1" ht="36.75" customHeight="1" x14ac:dyDescent="0.15">
      <c r="G336" s="80"/>
      <c r="H336" s="128"/>
      <c r="I336" s="128"/>
      <c r="J336" s="128"/>
      <c r="K336" s="128"/>
      <c r="L336" s="128"/>
      <c r="M336" s="128"/>
      <c r="N336" s="128"/>
      <c r="O336" s="128"/>
      <c r="P336" s="128"/>
      <c r="Q336" s="128"/>
      <c r="R336" s="128"/>
      <c r="S336" s="2"/>
      <c r="T336" s="2"/>
      <c r="U336" s="2"/>
      <c r="V336" s="2"/>
      <c r="W336" s="2"/>
      <c r="X336" s="2"/>
      <c r="Y336" s="376"/>
      <c r="Z336" s="2"/>
      <c r="AA336" s="2"/>
      <c r="AB336" s="2"/>
      <c r="AC336" s="2"/>
      <c r="AD336" s="2"/>
      <c r="AE336" s="2"/>
      <c r="AF336" s="2"/>
      <c r="AG336" s="2"/>
      <c r="AH336" s="2"/>
      <c r="AI336" s="2"/>
      <c r="AJ336" s="2"/>
      <c r="AK336" s="128"/>
      <c r="AL336" s="128"/>
      <c r="AM336" s="128"/>
      <c r="AN336" s="128"/>
      <c r="AO336" s="128"/>
      <c r="AP336" s="128"/>
      <c r="AQ336" s="1"/>
      <c r="AR336" s="1"/>
      <c r="AS336" s="80"/>
      <c r="AT336" s="202"/>
      <c r="AU336" s="202"/>
      <c r="AV336" s="187"/>
      <c r="AW336" s="187"/>
      <c r="AX336" s="187"/>
      <c r="AY336" s="187"/>
      <c r="AZ336" s="187"/>
      <c r="BA336" s="187"/>
      <c r="BB336" s="187"/>
      <c r="BC336" s="187"/>
      <c r="BD336" s="187"/>
      <c r="BE336" s="187"/>
      <c r="BF336" s="187"/>
      <c r="BG336" s="187"/>
      <c r="BH336" s="187"/>
      <c r="BI336" s="187"/>
      <c r="BJ336" s="187"/>
      <c r="BK336" s="379"/>
      <c r="BL336" s="187"/>
      <c r="BM336" s="187"/>
      <c r="BN336" s="187"/>
      <c r="BO336" s="187"/>
      <c r="BP336" s="187"/>
      <c r="BQ336" s="187"/>
      <c r="BR336" s="187"/>
      <c r="BS336" s="187"/>
      <c r="BT336" s="187"/>
      <c r="BU336" s="187"/>
      <c r="BV336" s="187"/>
      <c r="BW336" s="187"/>
      <c r="BX336" s="187"/>
      <c r="BY336" s="187"/>
      <c r="BZ336" s="187"/>
      <c r="CA336" s="187"/>
      <c r="CB336" s="187"/>
      <c r="CC336" s="80"/>
    </row>
    <row r="337" spans="7:83" s="61" customFormat="1" ht="36.75" customHeight="1" x14ac:dyDescent="0.15">
      <c r="G337" s="80"/>
      <c r="H337" s="187"/>
      <c r="I337" s="187"/>
      <c r="J337" s="187"/>
      <c r="K337" s="187"/>
      <c r="L337" s="187"/>
      <c r="M337" s="187"/>
      <c r="N337" s="187"/>
      <c r="O337" s="187"/>
      <c r="P337" s="187"/>
      <c r="Q337" s="187"/>
      <c r="R337" s="187"/>
      <c r="S337" s="187"/>
      <c r="T337" s="187"/>
      <c r="U337" s="187"/>
      <c r="V337" s="187"/>
      <c r="W337" s="187"/>
      <c r="X337" s="187"/>
      <c r="Y337" s="379"/>
      <c r="Z337" s="187"/>
      <c r="AA337" s="187"/>
      <c r="AB337" s="187"/>
      <c r="AC337" s="187"/>
      <c r="AD337" s="187"/>
      <c r="AE337" s="187"/>
      <c r="AF337" s="187"/>
      <c r="AG337" s="187"/>
      <c r="AH337" s="187"/>
      <c r="AI337" s="187"/>
      <c r="AJ337" s="187"/>
      <c r="AK337" s="187"/>
      <c r="AL337" s="187"/>
      <c r="AM337" s="187"/>
      <c r="AN337" s="187"/>
      <c r="AO337" s="187"/>
      <c r="AS337" s="80"/>
      <c r="AT337" s="202"/>
      <c r="AU337" s="202"/>
      <c r="AV337" s="187"/>
      <c r="AW337" s="187"/>
      <c r="AX337" s="187"/>
      <c r="AY337" s="187"/>
      <c r="AZ337" s="187"/>
      <c r="BA337" s="187"/>
      <c r="BB337" s="187"/>
      <c r="BC337" s="187"/>
      <c r="BD337" s="187"/>
      <c r="BE337" s="187"/>
      <c r="BF337" s="187"/>
      <c r="BG337" s="187"/>
      <c r="BH337" s="187"/>
      <c r="BI337" s="187"/>
      <c r="BJ337" s="187"/>
      <c r="BK337" s="379"/>
      <c r="BL337" s="187"/>
      <c r="BM337" s="187"/>
      <c r="BN337" s="187"/>
      <c r="BO337" s="187"/>
      <c r="BP337" s="187"/>
      <c r="BQ337" s="187"/>
      <c r="BR337" s="187"/>
      <c r="BS337" s="187"/>
      <c r="BT337" s="187"/>
      <c r="BU337" s="187"/>
      <c r="BV337" s="187"/>
      <c r="BW337" s="187"/>
      <c r="BX337" s="187"/>
      <c r="BY337" s="187"/>
      <c r="BZ337" s="187"/>
      <c r="CA337" s="187"/>
      <c r="CB337" s="187"/>
      <c r="CC337" s="80"/>
    </row>
    <row r="338" spans="7:83" s="61" customFormat="1" ht="69.75" customHeight="1" x14ac:dyDescent="0.15">
      <c r="G338" s="80"/>
      <c r="H338" s="187"/>
      <c r="I338" s="187"/>
      <c r="J338" s="187"/>
      <c r="K338" s="187"/>
      <c r="L338" s="187"/>
      <c r="M338" s="187"/>
      <c r="N338" s="187"/>
      <c r="O338" s="187"/>
      <c r="P338" s="187"/>
      <c r="Q338" s="187"/>
      <c r="R338" s="187"/>
      <c r="S338" s="187"/>
      <c r="T338" s="187"/>
      <c r="U338" s="187"/>
      <c r="V338" s="187"/>
      <c r="W338" s="187"/>
      <c r="X338" s="187"/>
      <c r="Y338" s="379"/>
      <c r="Z338" s="187"/>
      <c r="AA338" s="187"/>
      <c r="AB338" s="187"/>
      <c r="AC338" s="187"/>
      <c r="AD338" s="187"/>
      <c r="AE338" s="187"/>
      <c r="AF338" s="187"/>
      <c r="AG338" s="187"/>
      <c r="AH338" s="863" t="s">
        <v>467</v>
      </c>
      <c r="AI338" s="863"/>
      <c r="AJ338" s="863"/>
      <c r="AK338" s="863"/>
      <c r="AL338" s="863">
        <f>入力①!$D$7</f>
        <v>44881</v>
      </c>
      <c r="AM338" s="863"/>
      <c r="AN338" s="863"/>
      <c r="AO338" s="863"/>
      <c r="AP338" s="863"/>
      <c r="AQ338" s="863"/>
      <c r="AR338" s="863"/>
      <c r="AS338" s="863"/>
      <c r="AT338" s="202"/>
      <c r="AU338" s="202"/>
      <c r="AV338" s="187"/>
      <c r="AW338" s="187"/>
      <c r="AX338" s="187"/>
      <c r="AY338" s="187"/>
      <c r="AZ338" s="187"/>
      <c r="BA338" s="187"/>
      <c r="BB338" s="187"/>
      <c r="BC338" s="187"/>
      <c r="BD338" s="187"/>
      <c r="BE338" s="187"/>
      <c r="BF338" s="187"/>
      <c r="BG338" s="187"/>
      <c r="BH338" s="187"/>
      <c r="BI338" s="187"/>
      <c r="BJ338" s="187"/>
      <c r="BK338" s="379"/>
      <c r="BL338" s="187"/>
      <c r="BM338" s="187"/>
      <c r="BN338" s="187"/>
      <c r="BO338" s="187"/>
      <c r="BP338" s="187"/>
      <c r="BQ338" s="187"/>
      <c r="BR338" s="863" t="s">
        <v>467</v>
      </c>
      <c r="BS338" s="863"/>
      <c r="BT338" s="863"/>
      <c r="BU338" s="863"/>
      <c r="BV338" s="863">
        <f>入力①!$D$7</f>
        <v>44881</v>
      </c>
      <c r="BW338" s="863"/>
      <c r="BX338" s="863"/>
      <c r="BY338" s="863"/>
      <c r="BZ338" s="863"/>
      <c r="CA338" s="863"/>
      <c r="CB338" s="863"/>
      <c r="CC338" s="863"/>
    </row>
    <row r="339" spans="7:83" ht="78.75" customHeight="1" x14ac:dyDescent="0.15">
      <c r="G339" s="80"/>
      <c r="H339" s="856" t="s">
        <v>522</v>
      </c>
      <c r="I339" s="856"/>
      <c r="J339" s="856"/>
      <c r="K339" s="856"/>
      <c r="L339" s="856"/>
      <c r="M339" s="856"/>
      <c r="N339" s="856"/>
      <c r="O339" s="856"/>
      <c r="P339" s="856"/>
      <c r="Q339" s="856"/>
      <c r="R339" s="856"/>
      <c r="S339" s="856"/>
      <c r="T339" s="856"/>
      <c r="U339" s="856"/>
      <c r="V339" s="856"/>
      <c r="W339" s="856"/>
      <c r="X339" s="856"/>
      <c r="Y339" s="856"/>
      <c r="Z339" s="856"/>
      <c r="AA339" s="856"/>
      <c r="AB339" s="856"/>
      <c r="AC339" s="856"/>
      <c r="AD339" s="856"/>
      <c r="AE339" s="856"/>
      <c r="AF339" s="856"/>
      <c r="AG339" s="856"/>
      <c r="AH339" s="856"/>
      <c r="AI339" s="856"/>
      <c r="AJ339" s="856"/>
      <c r="AK339" s="856"/>
      <c r="AL339" s="856"/>
      <c r="AM339" s="856"/>
      <c r="AN339" s="856"/>
      <c r="AO339" s="856"/>
      <c r="AP339" s="856"/>
      <c r="AQ339" s="856"/>
      <c r="AR339" s="856"/>
      <c r="AS339" s="479"/>
      <c r="AU339" s="856" t="s">
        <v>523</v>
      </c>
      <c r="AV339" s="856"/>
      <c r="AW339" s="856"/>
      <c r="AX339" s="856"/>
      <c r="AY339" s="856"/>
      <c r="AZ339" s="856"/>
      <c r="BA339" s="856"/>
      <c r="BB339" s="856"/>
      <c r="BC339" s="856"/>
      <c r="BD339" s="856"/>
      <c r="BE339" s="856"/>
      <c r="BF339" s="856"/>
      <c r="BG339" s="856"/>
      <c r="BH339" s="856"/>
      <c r="BI339" s="856"/>
      <c r="BJ339" s="856"/>
      <c r="BK339" s="856"/>
      <c r="BL339" s="856"/>
      <c r="BM339" s="856"/>
      <c r="BN339" s="856"/>
      <c r="BO339" s="856"/>
      <c r="BP339" s="856"/>
      <c r="BQ339" s="856"/>
      <c r="BR339" s="856"/>
      <c r="BS339" s="856"/>
      <c r="BT339" s="856"/>
      <c r="BU339" s="856"/>
      <c r="BV339" s="856"/>
      <c r="BW339" s="856"/>
      <c r="BX339" s="856"/>
      <c r="BY339" s="856"/>
      <c r="BZ339" s="856"/>
      <c r="CA339" s="856"/>
      <c r="CB339" s="856"/>
    </row>
    <row r="340" spans="7:83" s="116" customFormat="1" ht="15.75" customHeight="1" x14ac:dyDescent="0.15">
      <c r="G340" s="115"/>
      <c r="H340" s="857" t="s">
        <v>490</v>
      </c>
      <c r="I340" s="857"/>
      <c r="J340" s="857"/>
      <c r="K340" s="857"/>
      <c r="L340" s="857"/>
      <c r="M340" s="857"/>
      <c r="N340" s="857"/>
      <c r="O340" s="857"/>
      <c r="P340" s="857"/>
      <c r="Q340" s="857"/>
      <c r="R340" s="857"/>
      <c r="S340" s="857"/>
      <c r="T340" s="857"/>
      <c r="U340" s="857"/>
      <c r="V340" s="857"/>
      <c r="W340" s="857"/>
      <c r="X340" s="857"/>
      <c r="Y340" s="857"/>
      <c r="Z340" s="857"/>
      <c r="AA340" s="857"/>
      <c r="AB340" s="857"/>
      <c r="AC340" s="857"/>
      <c r="AD340" s="857"/>
      <c r="AE340" s="857"/>
      <c r="AF340" s="857"/>
      <c r="AG340" s="857"/>
      <c r="AH340" s="857"/>
      <c r="AI340" s="857"/>
      <c r="AJ340" s="857"/>
      <c r="AK340" s="857"/>
      <c r="AL340" s="857"/>
      <c r="AM340" s="857"/>
      <c r="AN340" s="857"/>
      <c r="AO340" s="857"/>
      <c r="AP340" s="857"/>
      <c r="AQ340" s="857"/>
      <c r="AR340" s="857"/>
      <c r="AS340" s="350"/>
      <c r="AT340" s="115"/>
      <c r="AU340" s="857" t="s">
        <v>491</v>
      </c>
      <c r="AV340" s="857"/>
      <c r="AW340" s="857"/>
      <c r="AX340" s="857"/>
      <c r="AY340" s="857"/>
      <c r="AZ340" s="857"/>
      <c r="BA340" s="857"/>
      <c r="BB340" s="857"/>
      <c r="BC340" s="857"/>
      <c r="BD340" s="857"/>
      <c r="BE340" s="857"/>
      <c r="BF340" s="857"/>
      <c r="BG340" s="857"/>
      <c r="BH340" s="857"/>
      <c r="BI340" s="857"/>
      <c r="BJ340" s="857"/>
      <c r="BK340" s="857"/>
      <c r="BL340" s="857"/>
      <c r="BM340" s="857"/>
      <c r="BN340" s="857"/>
      <c r="BO340" s="857"/>
      <c r="BP340" s="857"/>
      <c r="BQ340" s="857"/>
      <c r="BR340" s="857"/>
      <c r="BS340" s="857"/>
      <c r="BT340" s="857"/>
      <c r="BU340" s="857"/>
      <c r="BV340" s="857"/>
      <c r="BW340" s="857"/>
      <c r="BX340" s="857"/>
      <c r="BY340" s="857"/>
      <c r="BZ340" s="857"/>
      <c r="CA340" s="857"/>
      <c r="CB340" s="857"/>
      <c r="CC340" s="115"/>
    </row>
    <row r="341" spans="7:83" s="116" customFormat="1" ht="15.75" customHeight="1" x14ac:dyDescent="0.15">
      <c r="G341" s="115"/>
      <c r="H341" s="857"/>
      <c r="I341" s="857"/>
      <c r="J341" s="857"/>
      <c r="K341" s="857"/>
      <c r="L341" s="857"/>
      <c r="M341" s="857"/>
      <c r="N341" s="857"/>
      <c r="O341" s="857"/>
      <c r="P341" s="857"/>
      <c r="Q341" s="857"/>
      <c r="R341" s="857"/>
      <c r="S341" s="857"/>
      <c r="T341" s="857"/>
      <c r="U341" s="857"/>
      <c r="V341" s="857"/>
      <c r="W341" s="857"/>
      <c r="X341" s="857"/>
      <c r="Y341" s="857"/>
      <c r="Z341" s="857"/>
      <c r="AA341" s="857"/>
      <c r="AB341" s="857"/>
      <c r="AC341" s="857"/>
      <c r="AD341" s="857"/>
      <c r="AE341" s="857"/>
      <c r="AF341" s="857"/>
      <c r="AG341" s="857"/>
      <c r="AH341" s="857"/>
      <c r="AI341" s="857"/>
      <c r="AJ341" s="857"/>
      <c r="AK341" s="857"/>
      <c r="AL341" s="857"/>
      <c r="AM341" s="857"/>
      <c r="AN341" s="857"/>
      <c r="AO341" s="857"/>
      <c r="AP341" s="857"/>
      <c r="AQ341" s="857"/>
      <c r="AR341" s="857"/>
      <c r="AS341" s="350"/>
      <c r="AT341" s="359"/>
      <c r="AU341" s="857"/>
      <c r="AV341" s="857"/>
      <c r="AW341" s="857"/>
      <c r="AX341" s="857"/>
      <c r="AY341" s="857"/>
      <c r="AZ341" s="857"/>
      <c r="BA341" s="857"/>
      <c r="BB341" s="857"/>
      <c r="BC341" s="857"/>
      <c r="BD341" s="857"/>
      <c r="BE341" s="857"/>
      <c r="BF341" s="857"/>
      <c r="BG341" s="857"/>
      <c r="BH341" s="857"/>
      <c r="BI341" s="857"/>
      <c r="BJ341" s="857"/>
      <c r="BK341" s="857"/>
      <c r="BL341" s="857"/>
      <c r="BM341" s="857"/>
      <c r="BN341" s="857"/>
      <c r="BO341" s="857"/>
      <c r="BP341" s="857"/>
      <c r="BQ341" s="857"/>
      <c r="BR341" s="857"/>
      <c r="BS341" s="857"/>
      <c r="BT341" s="857"/>
      <c r="BU341" s="857"/>
      <c r="BV341" s="857"/>
      <c r="BW341" s="857"/>
      <c r="BX341" s="857"/>
      <c r="BY341" s="857"/>
      <c r="BZ341" s="857"/>
      <c r="CA341" s="857"/>
      <c r="CB341" s="857"/>
      <c r="CC341" s="115"/>
    </row>
    <row r="342" spans="7:83" s="116" customFormat="1" ht="15.75" customHeight="1" x14ac:dyDescent="0.15">
      <c r="G342" s="115"/>
      <c r="H342" s="857"/>
      <c r="I342" s="857"/>
      <c r="J342" s="857"/>
      <c r="K342" s="857"/>
      <c r="L342" s="857"/>
      <c r="M342" s="857"/>
      <c r="N342" s="857"/>
      <c r="O342" s="857"/>
      <c r="P342" s="857"/>
      <c r="Q342" s="857"/>
      <c r="R342" s="857"/>
      <c r="S342" s="857"/>
      <c r="T342" s="857"/>
      <c r="U342" s="857"/>
      <c r="V342" s="857"/>
      <c r="W342" s="857"/>
      <c r="X342" s="857"/>
      <c r="Y342" s="857"/>
      <c r="Z342" s="857"/>
      <c r="AA342" s="857"/>
      <c r="AB342" s="857"/>
      <c r="AC342" s="857"/>
      <c r="AD342" s="857"/>
      <c r="AE342" s="857"/>
      <c r="AF342" s="857"/>
      <c r="AG342" s="857"/>
      <c r="AH342" s="857"/>
      <c r="AI342" s="857"/>
      <c r="AJ342" s="857"/>
      <c r="AK342" s="857"/>
      <c r="AL342" s="857"/>
      <c r="AM342" s="857"/>
      <c r="AN342" s="857"/>
      <c r="AO342" s="857"/>
      <c r="AP342" s="857"/>
      <c r="AQ342" s="857"/>
      <c r="AR342" s="857"/>
      <c r="AS342" s="350"/>
      <c r="AT342" s="359"/>
      <c r="AU342" s="857"/>
      <c r="AV342" s="857"/>
      <c r="AW342" s="857"/>
      <c r="AX342" s="857"/>
      <c r="AY342" s="857"/>
      <c r="AZ342" s="857"/>
      <c r="BA342" s="857"/>
      <c r="BB342" s="857"/>
      <c r="BC342" s="857"/>
      <c r="BD342" s="857"/>
      <c r="BE342" s="857"/>
      <c r="BF342" s="857"/>
      <c r="BG342" s="857"/>
      <c r="BH342" s="857"/>
      <c r="BI342" s="857"/>
      <c r="BJ342" s="857"/>
      <c r="BK342" s="857"/>
      <c r="BL342" s="857"/>
      <c r="BM342" s="857"/>
      <c r="BN342" s="857"/>
      <c r="BO342" s="857"/>
      <c r="BP342" s="857"/>
      <c r="BQ342" s="857"/>
      <c r="BR342" s="857"/>
      <c r="BS342" s="857"/>
      <c r="BT342" s="857"/>
      <c r="BU342" s="857"/>
      <c r="BV342" s="857"/>
      <c r="BW342" s="857"/>
      <c r="BX342" s="857"/>
      <c r="BY342" s="857"/>
      <c r="BZ342" s="857"/>
      <c r="CA342" s="857"/>
      <c r="CB342" s="857"/>
      <c r="CC342" s="115"/>
    </row>
    <row r="343" spans="7:83" s="116" customFormat="1" ht="15.75" customHeight="1" x14ac:dyDescent="0.15">
      <c r="G343" s="115"/>
      <c r="H343" s="857"/>
      <c r="I343" s="857"/>
      <c r="J343" s="857"/>
      <c r="K343" s="857"/>
      <c r="L343" s="857"/>
      <c r="M343" s="857"/>
      <c r="N343" s="857"/>
      <c r="O343" s="857"/>
      <c r="P343" s="857"/>
      <c r="Q343" s="857"/>
      <c r="R343" s="857"/>
      <c r="S343" s="857"/>
      <c r="T343" s="857"/>
      <c r="U343" s="857"/>
      <c r="V343" s="857"/>
      <c r="W343" s="857"/>
      <c r="X343" s="857"/>
      <c r="Y343" s="857"/>
      <c r="Z343" s="857"/>
      <c r="AA343" s="857"/>
      <c r="AB343" s="857"/>
      <c r="AC343" s="857"/>
      <c r="AD343" s="857"/>
      <c r="AE343" s="857"/>
      <c r="AF343" s="857"/>
      <c r="AG343" s="857"/>
      <c r="AH343" s="857"/>
      <c r="AI343" s="857"/>
      <c r="AJ343" s="857"/>
      <c r="AK343" s="857"/>
      <c r="AL343" s="857"/>
      <c r="AM343" s="857"/>
      <c r="AN343" s="857"/>
      <c r="AO343" s="857"/>
      <c r="AP343" s="857"/>
      <c r="AQ343" s="857"/>
      <c r="AR343" s="857"/>
      <c r="AS343" s="350"/>
      <c r="AT343" s="360"/>
      <c r="AU343" s="857"/>
      <c r="AV343" s="857"/>
      <c r="AW343" s="857"/>
      <c r="AX343" s="857"/>
      <c r="AY343" s="857"/>
      <c r="AZ343" s="857"/>
      <c r="BA343" s="857"/>
      <c r="BB343" s="857"/>
      <c r="BC343" s="857"/>
      <c r="BD343" s="857"/>
      <c r="BE343" s="857"/>
      <c r="BF343" s="857"/>
      <c r="BG343" s="857"/>
      <c r="BH343" s="857"/>
      <c r="BI343" s="857"/>
      <c r="BJ343" s="857"/>
      <c r="BK343" s="857"/>
      <c r="BL343" s="857"/>
      <c r="BM343" s="857"/>
      <c r="BN343" s="857"/>
      <c r="BO343" s="857"/>
      <c r="BP343" s="857"/>
      <c r="BQ343" s="857"/>
      <c r="BR343" s="857"/>
      <c r="BS343" s="857"/>
      <c r="BT343" s="857"/>
      <c r="BU343" s="857"/>
      <c r="BV343" s="857"/>
      <c r="BW343" s="857"/>
      <c r="BX343" s="857"/>
      <c r="BY343" s="857"/>
      <c r="BZ343" s="857"/>
      <c r="CA343" s="857"/>
      <c r="CB343" s="857"/>
      <c r="CC343" s="115"/>
      <c r="CD343" s="115"/>
      <c r="CE343" s="115"/>
    </row>
    <row r="344" spans="7:83" ht="15.75" customHeight="1" x14ac:dyDescent="0.15">
      <c r="G344" s="2"/>
      <c r="H344" s="117"/>
      <c r="I344" s="117"/>
      <c r="J344" s="117"/>
      <c r="K344" s="117"/>
      <c r="L344" s="117"/>
      <c r="M344" s="117"/>
      <c r="N344" s="117"/>
      <c r="O344" s="117"/>
      <c r="P344" s="117"/>
      <c r="Q344" s="128"/>
      <c r="R344" s="128"/>
      <c r="S344" s="128"/>
      <c r="T344" s="128"/>
      <c r="U344" s="117"/>
      <c r="V344" s="117"/>
      <c r="W344" s="117"/>
      <c r="X344" s="117"/>
      <c r="Y344" s="385"/>
      <c r="Z344" s="128"/>
      <c r="AA344" s="128"/>
      <c r="AB344" s="128"/>
      <c r="AC344" s="128"/>
      <c r="AD344" s="128"/>
      <c r="AE344" s="128"/>
      <c r="AF344" s="128"/>
      <c r="AG344" s="128"/>
      <c r="AH344" s="128"/>
      <c r="AI344" s="128"/>
      <c r="AJ344" s="128"/>
      <c r="AK344" s="128"/>
      <c r="AL344" s="128"/>
      <c r="AM344" s="128"/>
      <c r="AN344" s="128"/>
      <c r="AO344" s="128"/>
      <c r="AP344" s="128"/>
      <c r="AQ344" s="2"/>
      <c r="AR344" s="2"/>
      <c r="AS344" s="350"/>
      <c r="AT344" s="117"/>
      <c r="AU344" s="117"/>
      <c r="AV344" s="117"/>
      <c r="AW344" s="128"/>
      <c r="AX344" s="128"/>
      <c r="AY344" s="128"/>
      <c r="AZ344" s="128"/>
      <c r="BA344" s="128"/>
      <c r="BB344" s="128"/>
      <c r="BC344" s="128"/>
      <c r="BD344" s="128"/>
      <c r="BE344" s="117"/>
      <c r="BF344" s="117"/>
      <c r="BG344" s="128"/>
      <c r="BH344" s="128"/>
      <c r="BI344" s="128"/>
      <c r="BJ344" s="128"/>
      <c r="BK344" s="374"/>
      <c r="BL344" s="128"/>
      <c r="BM344" s="128"/>
      <c r="BN344" s="128"/>
      <c r="BO344" s="128"/>
      <c r="BP344" s="128"/>
      <c r="BQ344" s="128"/>
      <c r="BR344" s="128"/>
      <c r="BS344" s="128"/>
      <c r="BT344" s="128"/>
      <c r="BU344" s="128"/>
      <c r="BV344" s="128"/>
      <c r="BW344" s="128"/>
      <c r="BX344" s="128"/>
      <c r="BY344" s="128"/>
      <c r="BZ344" s="128"/>
      <c r="CA344" s="128"/>
      <c r="CB344" s="128"/>
      <c r="CC344" s="115"/>
      <c r="CD344" s="115"/>
      <c r="CE344" s="115"/>
    </row>
    <row r="345" spans="7:83" ht="63" customHeight="1" x14ac:dyDescent="0.15">
      <c r="G345" s="80"/>
      <c r="H345" s="843" t="s">
        <v>292</v>
      </c>
      <c r="I345" s="843"/>
      <c r="J345" s="843"/>
      <c r="K345" s="843"/>
      <c r="L345" s="843"/>
      <c r="M345" s="843"/>
      <c r="N345" s="843"/>
      <c r="O345" s="843"/>
      <c r="P345" s="843"/>
      <c r="Q345" s="843"/>
      <c r="R345" s="843"/>
      <c r="S345" s="843"/>
      <c r="T345" s="843"/>
      <c r="U345" s="843"/>
      <c r="V345" s="843"/>
      <c r="W345" s="843"/>
      <c r="X345" s="100"/>
      <c r="Y345" s="845" t="s">
        <v>290</v>
      </c>
      <c r="Z345" s="845"/>
      <c r="AA345" s="845"/>
      <c r="AB345" s="845"/>
      <c r="AC345" s="845"/>
      <c r="AD345" s="845"/>
      <c r="AE345" s="845"/>
      <c r="AF345" s="845"/>
      <c r="AG345" s="845"/>
      <c r="AH345" s="845"/>
      <c r="AI345" s="845"/>
      <c r="AJ345" s="845"/>
      <c r="AK345" s="845"/>
      <c r="AL345" s="845"/>
      <c r="AM345" s="845"/>
      <c r="AN345" s="845"/>
      <c r="AO345" s="845"/>
      <c r="AP345" s="845"/>
      <c r="AQ345" s="845"/>
      <c r="AR345" s="845"/>
      <c r="AS345" s="350"/>
      <c r="AT345" s="350"/>
      <c r="AU345" s="307" t="s">
        <v>143</v>
      </c>
      <c r="AV345" s="307" t="s">
        <v>123</v>
      </c>
      <c r="AW345" s="858" t="s">
        <v>124</v>
      </c>
      <c r="AX345" s="859"/>
      <c r="AY345" s="859"/>
      <c r="AZ345" s="859"/>
      <c r="BA345" s="859"/>
      <c r="BB345" s="859"/>
      <c r="BC345" s="859"/>
      <c r="BD345" s="859"/>
      <c r="BE345" s="859"/>
      <c r="BF345" s="859"/>
      <c r="BG345" s="859"/>
      <c r="BH345" s="860"/>
      <c r="BI345" s="307" t="s">
        <v>125</v>
      </c>
      <c r="BK345" s="386" t="s">
        <v>143</v>
      </c>
      <c r="BL345" s="307" t="s">
        <v>123</v>
      </c>
      <c r="BM345" s="858" t="s">
        <v>124</v>
      </c>
      <c r="BN345" s="859"/>
      <c r="BO345" s="859"/>
      <c r="BP345" s="859"/>
      <c r="BQ345" s="859"/>
      <c r="BR345" s="859"/>
      <c r="BS345" s="859"/>
      <c r="BT345" s="859"/>
      <c r="BU345" s="859"/>
      <c r="BV345" s="859"/>
      <c r="BW345" s="859"/>
      <c r="BX345" s="859"/>
      <c r="BY345" s="859"/>
      <c r="BZ345" s="859"/>
      <c r="CA345" s="860"/>
      <c r="CB345" s="307" t="s">
        <v>125</v>
      </c>
    </row>
    <row r="346" spans="7:83" ht="51.75" customHeight="1" x14ac:dyDescent="0.15">
      <c r="G346" s="80"/>
      <c r="H346" s="100"/>
      <c r="I346" s="848" t="s">
        <v>294</v>
      </c>
      <c r="J346" s="848"/>
      <c r="K346" s="848"/>
      <c r="L346" s="848"/>
      <c r="M346" s="848"/>
      <c r="N346" s="848"/>
      <c r="O346" s="848"/>
      <c r="P346" s="848"/>
      <c r="Q346" s="849" t="s">
        <v>295</v>
      </c>
      <c r="R346" s="849"/>
      <c r="S346" s="849"/>
      <c r="T346" s="849"/>
      <c r="U346" s="849"/>
      <c r="V346" s="849"/>
      <c r="W346" s="849"/>
      <c r="X346" s="100"/>
      <c r="Y346" s="385"/>
      <c r="Z346" s="100"/>
      <c r="AA346" s="100"/>
      <c r="AB346" s="100"/>
      <c r="AC346" s="100"/>
      <c r="AD346" s="100"/>
      <c r="AE346" s="100"/>
      <c r="AF346" s="100"/>
      <c r="AG346" s="100"/>
      <c r="AH346" s="100"/>
      <c r="AI346" s="100"/>
      <c r="AJ346" s="100"/>
      <c r="AK346" s="100"/>
      <c r="AL346" s="100"/>
      <c r="AM346" s="100"/>
      <c r="AN346" s="100"/>
      <c r="AO346" s="100"/>
      <c r="AP346" s="100"/>
      <c r="AQ346" s="100"/>
      <c r="AR346" s="100"/>
      <c r="AS346" s="350"/>
      <c r="AT346" s="305"/>
      <c r="AU346" s="844" t="s">
        <v>239</v>
      </c>
      <c r="AV346" s="181">
        <v>1</v>
      </c>
      <c r="AW346" s="302" t="str" cm="1">
        <f t="array" ref="AW346:AW379">TRANSPOSE(計算_集計!GX3:IE3)</f>
        <v>飲食物を買うことができる設備・場所がある</v>
      </c>
      <c r="AX346" s="303"/>
      <c r="AY346" s="304"/>
      <c r="AZ346" s="304"/>
      <c r="BA346" s="34"/>
      <c r="BB346" s="76"/>
      <c r="BC346" s="76"/>
      <c r="BD346" s="76"/>
      <c r="BE346" s="76"/>
      <c r="BF346" s="76"/>
      <c r="BG346" s="76"/>
      <c r="BH346" s="184"/>
      <c r="BI346" s="185" t="str" cm="1">
        <f t="array" ref="BI346:BI379">TRANSPOSE(計算_集計!GX9:IE9)</f>
        <v/>
      </c>
      <c r="BK346" s="851" t="s">
        <v>241</v>
      </c>
      <c r="BL346" s="181">
        <v>40</v>
      </c>
      <c r="BM346" s="188" t="str" cm="1">
        <f t="array" ref="BM346:BM364">TRANSPOSE(計算_集計!IF3:IX3)</f>
        <v>アート・展示空間が整備されている</v>
      </c>
      <c r="BN346" s="76"/>
      <c r="BO346" s="76"/>
      <c r="BP346" s="76"/>
      <c r="BQ346" s="76"/>
      <c r="BR346" s="76"/>
      <c r="BS346" s="76"/>
      <c r="BT346" s="76"/>
      <c r="BU346" s="76"/>
      <c r="BV346" s="76"/>
      <c r="BW346" s="76"/>
      <c r="BX346" s="76"/>
      <c r="BY346" s="76"/>
      <c r="BZ346" s="76"/>
      <c r="CA346" s="184"/>
      <c r="CB346" s="186" t="str" cm="1">
        <f t="array" ref="CB346:CB364">TRANSPOSE(計算_集計!IF9:IX9)</f>
        <v>✓</v>
      </c>
    </row>
    <row r="347" spans="7:83" ht="51.75" customHeight="1" x14ac:dyDescent="0.15">
      <c r="G347" s="80"/>
      <c r="H347" s="101"/>
      <c r="I347" s="101"/>
      <c r="J347" s="101"/>
      <c r="K347" s="101"/>
      <c r="L347" s="101"/>
      <c r="M347" s="101"/>
      <c r="N347" s="101"/>
      <c r="O347" s="101"/>
      <c r="P347" s="101"/>
      <c r="Q347" s="101"/>
      <c r="R347" s="62"/>
      <c r="S347" s="62"/>
      <c r="T347" s="62"/>
      <c r="U347" s="62"/>
      <c r="V347" s="128"/>
      <c r="W347" s="128"/>
      <c r="X347" s="100"/>
      <c r="Y347" s="385"/>
      <c r="Z347" s="100"/>
      <c r="AA347" s="100"/>
      <c r="AB347" s="100"/>
      <c r="AC347" s="128"/>
      <c r="AD347" s="128"/>
      <c r="AE347" s="128"/>
      <c r="AF347" s="128"/>
      <c r="AG347" s="128"/>
      <c r="AH347" s="128"/>
      <c r="AI347" s="128"/>
      <c r="AJ347" s="128"/>
      <c r="AK347" s="128"/>
      <c r="AL347" s="128"/>
      <c r="AM347" s="128"/>
      <c r="AN347" s="128"/>
      <c r="AO347" s="128"/>
      <c r="AP347" s="128"/>
      <c r="AQ347" s="128"/>
      <c r="AR347" s="128"/>
      <c r="AS347" s="350"/>
      <c r="AT347" s="350"/>
      <c r="AU347" s="844"/>
      <c r="AV347" s="182">
        <v>2</v>
      </c>
      <c r="AW347" s="302" t="str">
        <v>給水・手洗いができる場所がある</v>
      </c>
      <c r="AX347" s="303"/>
      <c r="AY347" s="304"/>
      <c r="AZ347" s="304"/>
      <c r="BA347" s="34"/>
      <c r="BB347" s="76"/>
      <c r="BC347" s="76"/>
      <c r="BD347" s="76"/>
      <c r="BE347" s="76"/>
      <c r="BF347" s="76"/>
      <c r="BG347" s="76"/>
      <c r="BH347" s="184"/>
      <c r="BI347" s="185" t="str">
        <v>✓</v>
      </c>
      <c r="BK347" s="852"/>
      <c r="BL347" s="182">
        <v>41</v>
      </c>
      <c r="BM347" s="183" t="str">
        <v>電灯／樹木に、目にとまるような魅力的な装飾が設けられている</v>
      </c>
      <c r="BN347" s="76"/>
      <c r="BO347" s="76"/>
      <c r="BP347" s="76"/>
      <c r="BQ347" s="76"/>
      <c r="BR347" s="76"/>
      <c r="BS347" s="76"/>
      <c r="BT347" s="76"/>
      <c r="BU347" s="76"/>
      <c r="BV347" s="76"/>
      <c r="BW347" s="76"/>
      <c r="BX347" s="76"/>
      <c r="BY347" s="76"/>
      <c r="BZ347" s="76"/>
      <c r="CA347" s="184"/>
      <c r="CB347" s="186" t="str">
        <v>✓</v>
      </c>
    </row>
    <row r="348" spans="7:83" ht="51.75" customHeight="1" x14ac:dyDescent="0.15">
      <c r="G348" s="80"/>
      <c r="H348" s="101"/>
      <c r="I348" s="101"/>
      <c r="J348" s="101"/>
      <c r="K348" s="101"/>
      <c r="L348" s="62"/>
      <c r="M348" s="62"/>
      <c r="N348" s="62"/>
      <c r="O348" s="62"/>
      <c r="P348" s="62"/>
      <c r="Q348" s="62"/>
      <c r="R348" s="62"/>
      <c r="S348" s="62"/>
      <c r="T348" s="62"/>
      <c r="U348" s="62"/>
      <c r="V348" s="128"/>
      <c r="W348" s="128"/>
      <c r="X348" s="100"/>
      <c r="Y348" s="385"/>
      <c r="Z348" s="100"/>
      <c r="AA348" s="100"/>
      <c r="AB348" s="100"/>
      <c r="AC348" s="128"/>
      <c r="AD348" s="128"/>
      <c r="AE348" s="128"/>
      <c r="AF348" s="128"/>
      <c r="AG348" s="128"/>
      <c r="AH348" s="128"/>
      <c r="AI348" s="128"/>
      <c r="AJ348" s="128"/>
      <c r="AK348" s="128"/>
      <c r="AL348" s="128"/>
      <c r="AM348" s="101"/>
      <c r="AN348" s="128"/>
      <c r="AO348" s="128"/>
      <c r="AP348" s="128"/>
      <c r="AQ348" s="128"/>
      <c r="AR348" s="128"/>
      <c r="AS348" s="350"/>
      <c r="AT348" s="350"/>
      <c r="AU348" s="844"/>
      <c r="AV348" s="181">
        <v>3</v>
      </c>
      <c r="AW348" s="302" t="str">
        <v>雨天時・災害時に避難できる場所がある</v>
      </c>
      <c r="AX348" s="303"/>
      <c r="AY348" s="304"/>
      <c r="AZ348" s="304"/>
      <c r="BA348" s="34"/>
      <c r="BB348" s="76"/>
      <c r="BC348" s="76"/>
      <c r="BD348" s="76"/>
      <c r="BE348" s="76"/>
      <c r="BF348" s="76"/>
      <c r="BG348" s="76"/>
      <c r="BH348" s="184"/>
      <c r="BI348" s="185" t="str">
        <v>－</v>
      </c>
      <c r="BK348" s="852"/>
      <c r="BL348" s="181">
        <v>42</v>
      </c>
      <c r="BM348" s="183" t="str">
        <v>管理の行き届いた植栽（植木・花壇等）が設けられている</v>
      </c>
      <c r="BN348" s="76"/>
      <c r="BO348" s="76"/>
      <c r="BP348" s="76"/>
      <c r="BQ348" s="76"/>
      <c r="BR348" s="76"/>
      <c r="BS348" s="76"/>
      <c r="BT348" s="76"/>
      <c r="BU348" s="76"/>
      <c r="BV348" s="76"/>
      <c r="BW348" s="76"/>
      <c r="BX348" s="76"/>
      <c r="BY348" s="76"/>
      <c r="BZ348" s="76"/>
      <c r="CA348" s="184"/>
      <c r="CB348" s="186" t="str">
        <v>－</v>
      </c>
    </row>
    <row r="349" spans="7:83" ht="51.75" customHeight="1" x14ac:dyDescent="0.15">
      <c r="G349" s="80"/>
      <c r="H349" s="101"/>
      <c r="I349" s="101"/>
      <c r="J349" s="101"/>
      <c r="K349" s="101"/>
      <c r="L349" s="62"/>
      <c r="M349" s="62"/>
      <c r="N349" s="62"/>
      <c r="O349" s="62"/>
      <c r="P349" s="62"/>
      <c r="Q349" s="62"/>
      <c r="R349" s="62"/>
      <c r="S349" s="62"/>
      <c r="T349" s="62"/>
      <c r="U349" s="62"/>
      <c r="V349" s="128"/>
      <c r="W349" s="128"/>
      <c r="X349" s="100"/>
      <c r="Y349" s="385"/>
      <c r="Z349" s="100"/>
      <c r="AA349" s="100"/>
      <c r="AB349" s="100"/>
      <c r="AC349" s="128"/>
      <c r="AD349" s="128"/>
      <c r="AE349" s="128"/>
      <c r="AF349" s="128"/>
      <c r="AG349" s="128"/>
      <c r="AH349" s="128"/>
      <c r="AI349" s="128"/>
      <c r="AJ349" s="128"/>
      <c r="AK349" s="128"/>
      <c r="AL349" s="128"/>
      <c r="AM349" s="101"/>
      <c r="AT349" s="350"/>
      <c r="AU349" s="844"/>
      <c r="AV349" s="182">
        <v>4</v>
      </c>
      <c r="AW349" s="302" t="str">
        <v>トイレが設けられている</v>
      </c>
      <c r="AX349" s="303"/>
      <c r="AY349" s="304"/>
      <c r="AZ349" s="304"/>
      <c r="BA349" s="34"/>
      <c r="BB349" s="76"/>
      <c r="BC349" s="76"/>
      <c r="BD349" s="76"/>
      <c r="BE349" s="76"/>
      <c r="BF349" s="76"/>
      <c r="BG349" s="76"/>
      <c r="BH349" s="184"/>
      <c r="BI349" s="185" t="str">
        <v>－</v>
      </c>
      <c r="BK349" s="852"/>
      <c r="BL349" s="181">
        <v>43</v>
      </c>
      <c r="BM349" s="183" t="str">
        <v>錆び・破れ・落書き等がある広告物や看板がない</v>
      </c>
      <c r="BN349" s="76"/>
      <c r="BO349" s="76"/>
      <c r="BP349" s="76"/>
      <c r="BQ349" s="76"/>
      <c r="BR349" s="76"/>
      <c r="BS349" s="76"/>
      <c r="BT349" s="76"/>
      <c r="BU349" s="76"/>
      <c r="BV349" s="76"/>
      <c r="BW349" s="76"/>
      <c r="BX349" s="76"/>
      <c r="BY349" s="76"/>
      <c r="BZ349" s="76"/>
      <c r="CA349" s="184"/>
      <c r="CB349" s="186" t="str">
        <v/>
      </c>
    </row>
    <row r="350" spans="7:83" ht="51.75" customHeight="1" x14ac:dyDescent="0.15">
      <c r="G350" s="80"/>
      <c r="H350" s="101"/>
      <c r="I350" s="101"/>
      <c r="J350" s="101"/>
      <c r="K350" s="101"/>
      <c r="L350" s="62"/>
      <c r="M350" s="62"/>
      <c r="N350" s="62"/>
      <c r="O350" s="62"/>
      <c r="P350" s="62"/>
      <c r="Q350" s="62"/>
      <c r="R350" s="62"/>
      <c r="S350" s="62"/>
      <c r="T350" s="62"/>
      <c r="U350" s="62"/>
      <c r="V350" s="128"/>
      <c r="W350" s="128"/>
      <c r="X350" s="100"/>
      <c r="Y350" s="385"/>
      <c r="Z350" s="100"/>
      <c r="AA350" s="100"/>
      <c r="AB350" s="100"/>
      <c r="AC350" s="128"/>
      <c r="AD350" s="128"/>
      <c r="AE350" s="128"/>
      <c r="AF350" s="128"/>
      <c r="AG350" s="128"/>
      <c r="AH350" s="128"/>
      <c r="AI350" s="128"/>
      <c r="AJ350" s="128"/>
      <c r="AK350" s="128"/>
      <c r="AL350" s="128"/>
      <c r="AM350" s="128"/>
      <c r="AT350" s="350"/>
      <c r="AU350" s="844"/>
      <c r="AV350" s="181">
        <v>5</v>
      </c>
      <c r="AW350" s="302" t="str">
        <v>多目的トイレが整備されている</v>
      </c>
      <c r="AX350" s="303"/>
      <c r="AY350" s="304"/>
      <c r="AZ350" s="304"/>
      <c r="BA350" s="34"/>
      <c r="BB350" s="76"/>
      <c r="BC350" s="76"/>
      <c r="BD350" s="76"/>
      <c r="BE350" s="76"/>
      <c r="BF350" s="76"/>
      <c r="BG350" s="76"/>
      <c r="BH350" s="184"/>
      <c r="BI350" s="185" t="str">
        <v>✓</v>
      </c>
      <c r="BK350" s="852"/>
      <c r="BL350" s="182">
        <v>44</v>
      </c>
      <c r="BM350" s="183" t="str">
        <v>空中に電線がない</v>
      </c>
      <c r="BN350" s="76"/>
      <c r="BO350" s="76"/>
      <c r="BP350" s="76"/>
      <c r="BQ350" s="76"/>
      <c r="BR350" s="76"/>
      <c r="BS350" s="76"/>
      <c r="BT350" s="76"/>
      <c r="BU350" s="76"/>
      <c r="BV350" s="76"/>
      <c r="BW350" s="76"/>
      <c r="BX350" s="76"/>
      <c r="BY350" s="76"/>
      <c r="BZ350" s="76"/>
      <c r="CA350" s="184"/>
      <c r="CB350" s="186" t="str">
        <v>✓</v>
      </c>
    </row>
    <row r="351" spans="7:83" ht="51.75" customHeight="1" x14ac:dyDescent="0.15">
      <c r="G351" s="80"/>
      <c r="H351" s="101"/>
      <c r="I351" s="101"/>
      <c r="J351" s="101"/>
      <c r="K351" s="101"/>
      <c r="L351" s="62"/>
      <c r="M351" s="62"/>
      <c r="N351" s="62"/>
      <c r="O351" s="62"/>
      <c r="P351" s="62"/>
      <c r="Q351" s="62"/>
      <c r="R351" s="62"/>
      <c r="S351" s="62"/>
      <c r="T351" s="62"/>
      <c r="U351" s="62"/>
      <c r="V351" s="128"/>
      <c r="W351" s="128"/>
      <c r="X351" s="100"/>
      <c r="Y351" s="385"/>
      <c r="Z351" s="100"/>
      <c r="AA351" s="100"/>
      <c r="AB351" s="100"/>
      <c r="AC351" s="128"/>
      <c r="AD351" s="128"/>
      <c r="AE351" s="128"/>
      <c r="AF351" s="128"/>
      <c r="AG351" s="128"/>
      <c r="AH351" s="128"/>
      <c r="AI351" s="128"/>
      <c r="AJ351" s="128"/>
      <c r="AK351" s="128"/>
      <c r="AL351" s="128"/>
      <c r="AM351" s="128"/>
      <c r="AU351" s="844"/>
      <c r="AV351" s="182">
        <v>6</v>
      </c>
      <c r="AW351" s="302" t="str">
        <v>案内所・掲示板・デジタルサイネージ等がある</v>
      </c>
      <c r="AX351" s="303"/>
      <c r="AY351" s="304"/>
      <c r="AZ351" s="304"/>
      <c r="BA351" s="34"/>
      <c r="BB351" s="76"/>
      <c r="BC351" s="76"/>
      <c r="BD351" s="76"/>
      <c r="BE351" s="76"/>
      <c r="BF351" s="76"/>
      <c r="BG351" s="76"/>
      <c r="BH351" s="184"/>
      <c r="BI351" s="185" t="str">
        <v>✓</v>
      </c>
      <c r="BK351" s="852"/>
      <c r="BL351" s="181">
        <v>45</v>
      </c>
      <c r="BM351" s="183" t="str">
        <v>水の流れが設けられている</v>
      </c>
      <c r="BN351" s="76"/>
      <c r="BO351" s="76"/>
      <c r="BP351" s="76"/>
      <c r="BQ351" s="76"/>
      <c r="BR351" s="76"/>
      <c r="BS351" s="76"/>
      <c r="BT351" s="76"/>
      <c r="BU351" s="76"/>
      <c r="BV351" s="76"/>
      <c r="BW351" s="76"/>
      <c r="BX351" s="76"/>
      <c r="BY351" s="76"/>
      <c r="BZ351" s="76"/>
      <c r="CA351" s="184"/>
      <c r="CB351" s="186" t="str">
        <v>✓</v>
      </c>
    </row>
    <row r="352" spans="7:83" ht="51.75" customHeight="1" x14ac:dyDescent="0.15">
      <c r="G352" s="80"/>
      <c r="H352" s="101"/>
      <c r="I352" s="101"/>
      <c r="J352" s="101"/>
      <c r="K352" s="101"/>
      <c r="L352" s="62"/>
      <c r="M352" s="62"/>
      <c r="N352" s="62"/>
      <c r="O352" s="62"/>
      <c r="P352" s="62"/>
      <c r="Q352" s="62"/>
      <c r="R352" s="62"/>
      <c r="S352" s="62"/>
      <c r="T352" s="62"/>
      <c r="U352" s="62"/>
      <c r="V352" s="128"/>
      <c r="W352" s="128"/>
      <c r="X352" s="100"/>
      <c r="Y352" s="385"/>
      <c r="Z352" s="100"/>
      <c r="AA352" s="100"/>
      <c r="AB352" s="100"/>
      <c r="AC352" s="128"/>
      <c r="AD352" s="128"/>
      <c r="AE352" s="128"/>
      <c r="AF352" s="128"/>
      <c r="AG352" s="128"/>
      <c r="AH352" s="128"/>
      <c r="AI352" s="128"/>
      <c r="AJ352" s="128"/>
      <c r="AK352" s="128"/>
      <c r="AL352" s="128"/>
      <c r="AM352" s="128"/>
      <c r="AU352" s="844"/>
      <c r="AV352" s="181">
        <v>7</v>
      </c>
      <c r="AW352" s="302" t="str">
        <v>外国語の案内板が整備されている</v>
      </c>
      <c r="AX352" s="303"/>
      <c r="AY352" s="304"/>
      <c r="AZ352" s="304"/>
      <c r="BA352" s="34"/>
      <c r="BB352" s="76"/>
      <c r="BC352" s="76"/>
      <c r="BD352" s="76"/>
      <c r="BE352" s="76"/>
      <c r="BF352" s="76"/>
      <c r="BG352" s="76"/>
      <c r="BH352" s="184"/>
      <c r="BI352" s="185" t="str">
        <v>✓</v>
      </c>
      <c r="BK352" s="852"/>
      <c r="BL352" s="181">
        <v>46</v>
      </c>
      <c r="BM352" s="183" t="str">
        <v>歴史・伝統を感じる建物がある</v>
      </c>
      <c r="BN352" s="76"/>
      <c r="BO352" s="76"/>
      <c r="BP352" s="76"/>
      <c r="BQ352" s="76"/>
      <c r="BR352" s="76"/>
      <c r="BS352" s="76"/>
      <c r="BT352" s="76"/>
      <c r="BU352" s="76"/>
      <c r="BV352" s="76"/>
      <c r="BW352" s="76"/>
      <c r="BX352" s="76"/>
      <c r="BY352" s="76"/>
      <c r="BZ352" s="76"/>
      <c r="CA352" s="184"/>
      <c r="CB352" s="186" t="str">
        <v>✓</v>
      </c>
    </row>
    <row r="353" spans="7:81" ht="51.75" customHeight="1" x14ac:dyDescent="0.15">
      <c r="G353" s="80"/>
      <c r="H353" s="101"/>
      <c r="I353" s="101"/>
      <c r="J353" s="101"/>
      <c r="K353" s="101"/>
      <c r="L353" s="62"/>
      <c r="M353" s="62"/>
      <c r="N353" s="62"/>
      <c r="O353" s="62"/>
      <c r="P353" s="62"/>
      <c r="Q353" s="62"/>
      <c r="R353" s="62"/>
      <c r="S353" s="62"/>
      <c r="T353" s="62"/>
      <c r="U353" s="62"/>
      <c r="V353" s="128"/>
      <c r="W353" s="128"/>
      <c r="X353" s="100"/>
      <c r="Y353" s="385"/>
      <c r="Z353" s="100"/>
      <c r="AA353" s="100"/>
      <c r="AB353" s="100"/>
      <c r="AC353" s="128"/>
      <c r="AD353" s="128"/>
      <c r="AE353" s="128"/>
      <c r="AF353" s="128"/>
      <c r="AG353" s="128"/>
      <c r="AH353" s="128"/>
      <c r="AI353" s="128"/>
      <c r="AJ353" s="128"/>
      <c r="AK353" s="128"/>
      <c r="AL353" s="128"/>
      <c r="AM353" s="128"/>
      <c r="AU353" s="844"/>
      <c r="AV353" s="182">
        <v>8</v>
      </c>
      <c r="AW353" s="302" t="str">
        <v>近くに交番・警察署がある</v>
      </c>
      <c r="AX353" s="303"/>
      <c r="AY353" s="304"/>
      <c r="AZ353" s="304"/>
      <c r="BA353" s="34"/>
      <c r="BB353" s="76"/>
      <c r="BC353" s="76"/>
      <c r="BD353" s="76"/>
      <c r="BE353" s="76"/>
      <c r="BF353" s="76"/>
      <c r="BG353" s="76"/>
      <c r="BH353" s="184"/>
      <c r="BI353" s="185" t="str">
        <v>✓</v>
      </c>
      <c r="BK353" s="853"/>
      <c r="BL353" s="182">
        <v>47</v>
      </c>
      <c r="BM353" s="183" t="str">
        <v>伝統的なお店がある</v>
      </c>
      <c r="BN353" s="76"/>
      <c r="BO353" s="76"/>
      <c r="BP353" s="76"/>
      <c r="BQ353" s="76"/>
      <c r="BR353" s="76"/>
      <c r="BS353" s="76"/>
      <c r="BT353" s="76"/>
      <c r="BU353" s="76"/>
      <c r="BV353" s="76"/>
      <c r="BW353" s="76"/>
      <c r="BX353" s="76"/>
      <c r="BY353" s="76"/>
      <c r="BZ353" s="76"/>
      <c r="CA353" s="184"/>
      <c r="CB353" s="186" t="str">
        <v>－</v>
      </c>
    </row>
    <row r="354" spans="7:81" ht="51.75" customHeight="1" x14ac:dyDescent="0.15">
      <c r="G354" s="80"/>
      <c r="H354" s="101"/>
      <c r="X354" s="100"/>
      <c r="Y354" s="385"/>
      <c r="Z354" s="100"/>
      <c r="AA354" s="100"/>
      <c r="AB354" s="100"/>
      <c r="AC354" s="128"/>
      <c r="AD354" s="128"/>
      <c r="AE354" s="128"/>
      <c r="AF354" s="128"/>
      <c r="AG354" s="128"/>
      <c r="AH354" s="128"/>
      <c r="AI354" s="128"/>
      <c r="AJ354" s="128"/>
      <c r="AK354" s="128"/>
      <c r="AL354" s="128"/>
      <c r="AM354" s="128"/>
      <c r="AU354" s="844"/>
      <c r="AV354" s="181">
        <v>9</v>
      </c>
      <c r="AW354" s="302" t="str">
        <v>人の活動エリアから隔離された場所に喫煙スペースがある</v>
      </c>
      <c r="AX354" s="303"/>
      <c r="AY354" s="304"/>
      <c r="AZ354" s="304"/>
      <c r="BA354" s="34"/>
      <c r="BB354" s="76"/>
      <c r="BC354" s="76"/>
      <c r="BD354" s="76"/>
      <c r="BE354" s="76"/>
      <c r="BF354" s="76"/>
      <c r="BG354" s="76"/>
      <c r="BH354" s="184"/>
      <c r="BI354" s="185" t="str">
        <v>✓</v>
      </c>
      <c r="BK354" s="840" t="s">
        <v>242</v>
      </c>
      <c r="BL354" s="181">
        <v>48</v>
      </c>
      <c r="BM354" s="183" t="str">
        <v>近くに誰にでもすぐ使える駐輪場がある</v>
      </c>
      <c r="BN354" s="76"/>
      <c r="BO354" s="76"/>
      <c r="BP354" s="76"/>
      <c r="BQ354" s="76"/>
      <c r="BR354" s="76"/>
      <c r="BS354" s="76"/>
      <c r="BT354" s="76"/>
      <c r="BU354" s="76"/>
      <c r="BV354" s="76"/>
      <c r="BW354" s="76"/>
      <c r="BX354" s="76"/>
      <c r="BY354" s="76"/>
      <c r="BZ354" s="76"/>
      <c r="CA354" s="184"/>
      <c r="CB354" s="186" t="str">
        <v>✓</v>
      </c>
    </row>
    <row r="355" spans="7:81" ht="51.75" customHeight="1" x14ac:dyDescent="0.15">
      <c r="G355" s="80"/>
      <c r="H355" s="843" t="s">
        <v>293</v>
      </c>
      <c r="I355" s="843"/>
      <c r="J355" s="843"/>
      <c r="K355" s="843"/>
      <c r="L355" s="843"/>
      <c r="M355" s="843"/>
      <c r="N355" s="843"/>
      <c r="O355" s="843"/>
      <c r="P355" s="843"/>
      <c r="Q355" s="843"/>
      <c r="R355" s="843"/>
      <c r="S355" s="843"/>
      <c r="T355" s="843"/>
      <c r="U355" s="843"/>
      <c r="V355" s="843"/>
      <c r="W355" s="843"/>
      <c r="X355" s="100"/>
      <c r="Y355" s="385"/>
      <c r="Z355" s="100"/>
      <c r="AA355" s="100"/>
      <c r="AB355" s="100"/>
      <c r="AC355" s="128"/>
      <c r="AD355" s="128"/>
      <c r="AE355" s="128"/>
      <c r="AF355" s="128"/>
      <c r="AG355" s="128"/>
      <c r="AH355" s="128"/>
      <c r="AI355" s="128"/>
      <c r="AJ355" s="128"/>
      <c r="AK355" s="128"/>
      <c r="AL355" s="128"/>
      <c r="AM355" s="128"/>
      <c r="AU355" s="844"/>
      <c r="AV355" s="182">
        <v>10</v>
      </c>
      <c r="AW355" s="302" t="str">
        <v>荷物を預けられる場所がある</v>
      </c>
      <c r="AX355" s="303"/>
      <c r="AY355" s="304"/>
      <c r="AZ355" s="304"/>
      <c r="BA355" s="34"/>
      <c r="BB355" s="76"/>
      <c r="BC355" s="76"/>
      <c r="BD355" s="76"/>
      <c r="BE355" s="76"/>
      <c r="BF355" s="76"/>
      <c r="BG355" s="76"/>
      <c r="BH355" s="184"/>
      <c r="BI355" s="185" t="str">
        <v>✓</v>
      </c>
      <c r="BK355" s="841"/>
      <c r="BL355" s="181">
        <v>49</v>
      </c>
      <c r="BM355" s="183" t="str">
        <v>近くに誰にでもすぐ使える駐車場がある</v>
      </c>
      <c r="BN355" s="76"/>
      <c r="BO355" s="76"/>
      <c r="BP355" s="76"/>
      <c r="BQ355" s="76"/>
      <c r="BR355" s="76"/>
      <c r="BS355" s="76"/>
      <c r="BT355" s="76"/>
      <c r="BU355" s="76"/>
      <c r="BV355" s="76"/>
      <c r="BW355" s="76"/>
      <c r="BX355" s="76"/>
      <c r="BY355" s="76"/>
      <c r="BZ355" s="76"/>
      <c r="CA355" s="184"/>
      <c r="CB355" s="186" t="str">
        <v>✓</v>
      </c>
    </row>
    <row r="356" spans="7:81" ht="51.75" customHeight="1" x14ac:dyDescent="0.15">
      <c r="G356" s="80"/>
      <c r="H356" s="854" t="s">
        <v>296</v>
      </c>
      <c r="I356" s="854"/>
      <c r="J356" s="854"/>
      <c r="K356" s="854"/>
      <c r="L356" s="854"/>
      <c r="M356" s="854"/>
      <c r="N356" s="854"/>
      <c r="O356" s="854"/>
      <c r="P356" s="854" t="s">
        <v>297</v>
      </c>
      <c r="Q356" s="854"/>
      <c r="R356" s="854"/>
      <c r="S356" s="854"/>
      <c r="T356" s="854"/>
      <c r="U356" s="854"/>
      <c r="V356" s="854"/>
      <c r="W356" s="854"/>
      <c r="X356" s="100"/>
      <c r="Y356" s="385"/>
      <c r="Z356" s="100"/>
      <c r="AA356" s="100"/>
      <c r="AB356" s="100"/>
      <c r="AC356" s="128"/>
      <c r="AD356" s="128"/>
      <c r="AE356" s="128"/>
      <c r="AF356" s="128"/>
      <c r="AG356" s="128"/>
      <c r="AH356" s="128"/>
      <c r="AI356" s="128"/>
      <c r="AJ356" s="128"/>
      <c r="AK356" s="128"/>
      <c r="AL356" s="128"/>
      <c r="AM356" s="128"/>
      <c r="AU356" s="844"/>
      <c r="AV356" s="181">
        <v>11</v>
      </c>
      <c r="AW356" s="302" t="str">
        <v>イスやテーブルなどの設備に可変性がある</v>
      </c>
      <c r="AX356" s="303"/>
      <c r="AY356" s="304"/>
      <c r="AZ356" s="304"/>
      <c r="BA356" s="34"/>
      <c r="BB356" s="76"/>
      <c r="BC356" s="76"/>
      <c r="BD356" s="76"/>
      <c r="BE356" s="76"/>
      <c r="BF356" s="76"/>
      <c r="BG356" s="76"/>
      <c r="BH356" s="184"/>
      <c r="BI356" s="185" t="str">
        <v>✓</v>
      </c>
      <c r="BK356" s="842"/>
      <c r="BL356" s="182">
        <v>50</v>
      </c>
      <c r="BM356" s="183" t="str">
        <v>近くに公共交通（駅・バス停）がある</v>
      </c>
      <c r="BN356" s="76"/>
      <c r="BO356" s="76"/>
      <c r="BP356" s="76"/>
      <c r="BQ356" s="76"/>
      <c r="BR356" s="76"/>
      <c r="BS356" s="76"/>
      <c r="BT356" s="76"/>
      <c r="BU356" s="76"/>
      <c r="BV356" s="76"/>
      <c r="BW356" s="76"/>
      <c r="BX356" s="76"/>
      <c r="BY356" s="76"/>
      <c r="BZ356" s="76"/>
      <c r="CA356" s="184"/>
      <c r="CB356" s="186" t="str">
        <v>✓</v>
      </c>
    </row>
    <row r="357" spans="7:81" ht="51.75" customHeight="1" x14ac:dyDescent="0.15">
      <c r="G357" s="80"/>
      <c r="H357" s="854"/>
      <c r="I357" s="854"/>
      <c r="J357" s="854"/>
      <c r="K357" s="854"/>
      <c r="L357" s="854"/>
      <c r="M357" s="854"/>
      <c r="N357" s="854"/>
      <c r="O357" s="854"/>
      <c r="P357" s="854"/>
      <c r="Q357" s="854"/>
      <c r="R357" s="854"/>
      <c r="S357" s="854"/>
      <c r="T357" s="854"/>
      <c r="U357" s="854"/>
      <c r="V357" s="854"/>
      <c r="W357" s="854"/>
      <c r="X357" s="100"/>
      <c r="Y357" s="385"/>
      <c r="Z357" s="100"/>
      <c r="AA357" s="100"/>
      <c r="AB357" s="100"/>
      <c r="AC357" s="128"/>
      <c r="AD357" s="128"/>
      <c r="AE357" s="128"/>
      <c r="AF357" s="128"/>
      <c r="AG357" s="128"/>
      <c r="AH357" s="128"/>
      <c r="AI357" s="128"/>
      <c r="AJ357" s="128"/>
      <c r="AK357" s="128"/>
      <c r="AL357" s="128"/>
      <c r="AM357" s="128"/>
      <c r="AU357" s="844"/>
      <c r="AV357" s="182">
        <v>12</v>
      </c>
      <c r="AW357" s="302" t="str">
        <v>座れる場がある</v>
      </c>
      <c r="AX357" s="303"/>
      <c r="AY357" s="304"/>
      <c r="AZ357" s="34"/>
      <c r="BA357" s="76"/>
      <c r="BB357" s="76"/>
      <c r="BC357" s="76"/>
      <c r="BD357" s="76"/>
      <c r="BE357" s="76"/>
      <c r="BF357" s="76"/>
      <c r="BG357" s="76"/>
      <c r="BH357" s="184"/>
      <c r="BI357" s="185" t="str">
        <v>✓</v>
      </c>
      <c r="BK357" s="840" t="s">
        <v>200</v>
      </c>
      <c r="BL357" s="181">
        <v>51</v>
      </c>
      <c r="BM357" s="183" t="str">
        <v>管理者が分かる掲示がある</v>
      </c>
      <c r="BN357" s="76"/>
      <c r="BO357" s="76"/>
      <c r="BP357" s="76"/>
      <c r="BQ357" s="76"/>
      <c r="BR357" s="76"/>
      <c r="BS357" s="76"/>
      <c r="BT357" s="76"/>
      <c r="BU357" s="76"/>
      <c r="BV357" s="76"/>
      <c r="BW357" s="76"/>
      <c r="BX357" s="76"/>
      <c r="BY357" s="76"/>
      <c r="BZ357" s="76"/>
      <c r="CA357" s="184"/>
      <c r="CB357" s="186" t="str">
        <v>✓</v>
      </c>
    </row>
    <row r="358" spans="7:81" ht="51.75" customHeight="1" x14ac:dyDescent="0.15">
      <c r="G358" s="80"/>
      <c r="H358" s="855">
        <f>計算_集計!$CF$8</f>
        <v>7</v>
      </c>
      <c r="I358" s="855"/>
      <c r="J358" s="855"/>
      <c r="K358" s="855"/>
      <c r="L358" s="855"/>
      <c r="M358" s="855"/>
      <c r="N358" s="855"/>
      <c r="O358" s="855"/>
      <c r="P358" s="839">
        <f>計算_集計!$CS$8</f>
        <v>2</v>
      </c>
      <c r="Q358" s="839"/>
      <c r="R358" s="839"/>
      <c r="S358" s="839"/>
      <c r="T358" s="839"/>
      <c r="U358" s="839"/>
      <c r="V358" s="839"/>
      <c r="W358" s="839"/>
      <c r="X358" s="100"/>
      <c r="Y358" s="385"/>
      <c r="Z358" s="100"/>
      <c r="AA358" s="100"/>
      <c r="AB358" s="100"/>
      <c r="AC358" s="128"/>
      <c r="AD358" s="128"/>
      <c r="AE358" s="128"/>
      <c r="AF358" s="128"/>
      <c r="AG358" s="128"/>
      <c r="AH358" s="128"/>
      <c r="AI358" s="128"/>
      <c r="AJ358" s="128"/>
      <c r="AK358" s="128"/>
      <c r="AL358" s="128"/>
      <c r="AM358" s="128"/>
      <c r="AU358" s="844"/>
      <c r="AV358" s="181">
        <v>13</v>
      </c>
      <c r="AW358" s="302" t="str">
        <v>自由に使えるテーブルがある</v>
      </c>
      <c r="AX358" s="303"/>
      <c r="AY358" s="304"/>
      <c r="AZ358" s="304"/>
      <c r="BA358" s="34"/>
      <c r="BB358" s="76"/>
      <c r="BC358" s="76"/>
      <c r="BD358" s="76"/>
      <c r="BE358" s="76"/>
      <c r="BF358" s="76"/>
      <c r="BG358" s="76"/>
      <c r="BH358" s="184"/>
      <c r="BI358" s="185" t="str">
        <v>✓</v>
      </c>
      <c r="BK358" s="841"/>
      <c r="BL358" s="181">
        <v>52</v>
      </c>
      <c r="BM358" s="183" t="str">
        <v>運営主体や運営ルール明確になっている</v>
      </c>
      <c r="BN358" s="76"/>
      <c r="BO358" s="76"/>
      <c r="BP358" s="76"/>
      <c r="BQ358" s="76"/>
      <c r="BR358" s="76"/>
      <c r="BS358" s="76"/>
      <c r="BT358" s="76"/>
      <c r="BU358" s="76"/>
      <c r="BV358" s="76"/>
      <c r="BW358" s="76"/>
      <c r="BX358" s="76"/>
      <c r="BY358" s="76"/>
      <c r="BZ358" s="76"/>
      <c r="CA358" s="184"/>
      <c r="CB358" s="186" t="str">
        <v>✓</v>
      </c>
    </row>
    <row r="359" spans="7:81" ht="51.75" customHeight="1" x14ac:dyDescent="0.15">
      <c r="G359" s="80"/>
      <c r="H359" s="855"/>
      <c r="I359" s="855"/>
      <c r="J359" s="855"/>
      <c r="K359" s="855"/>
      <c r="L359" s="855"/>
      <c r="M359" s="855"/>
      <c r="N359" s="855"/>
      <c r="O359" s="855"/>
      <c r="P359" s="839"/>
      <c r="Q359" s="839"/>
      <c r="R359" s="839"/>
      <c r="S359" s="839"/>
      <c r="T359" s="839"/>
      <c r="U359" s="839"/>
      <c r="V359" s="839"/>
      <c r="W359" s="839"/>
      <c r="X359" s="100"/>
      <c r="Y359" s="385"/>
      <c r="Z359" s="100"/>
      <c r="AA359" s="100"/>
      <c r="AB359" s="100"/>
      <c r="AC359" s="62"/>
      <c r="AD359" s="62"/>
      <c r="AE359" s="62"/>
      <c r="AF359" s="62"/>
      <c r="AG359" s="62"/>
      <c r="AH359" s="62"/>
      <c r="AI359" s="62"/>
      <c r="AJ359" s="62"/>
      <c r="AK359" s="62"/>
      <c r="AL359" s="62"/>
      <c r="AM359" s="62"/>
      <c r="AN359" s="62"/>
      <c r="AO359" s="62"/>
      <c r="AP359" s="62"/>
      <c r="AU359" s="844"/>
      <c r="AV359" s="182">
        <v>14</v>
      </c>
      <c r="AW359" s="302" t="str">
        <v>ゴミ箱が設けられている</v>
      </c>
      <c r="AX359" s="303"/>
      <c r="AY359" s="304"/>
      <c r="AZ359" s="304"/>
      <c r="BA359" s="34"/>
      <c r="BB359" s="76"/>
      <c r="BC359" s="76"/>
      <c r="BD359" s="76"/>
      <c r="BE359" s="76"/>
      <c r="BF359" s="76"/>
      <c r="BG359" s="76"/>
      <c r="BH359" s="184"/>
      <c r="BI359" s="185" t="str">
        <v>✓</v>
      </c>
      <c r="BK359" s="842"/>
      <c r="BL359" s="182">
        <v>53</v>
      </c>
      <c r="BM359" s="183" t="str">
        <v>活動プログラムが実施され、適切な維持管理になっている</v>
      </c>
      <c r="BN359" s="76"/>
      <c r="BO359" s="76"/>
      <c r="BP359" s="76"/>
      <c r="BQ359" s="76"/>
      <c r="BR359" s="76"/>
      <c r="BS359" s="76"/>
      <c r="BT359" s="76"/>
      <c r="BU359" s="76"/>
      <c r="BV359" s="76"/>
      <c r="BW359" s="76"/>
      <c r="BX359" s="76"/>
      <c r="BY359" s="76"/>
      <c r="BZ359" s="76"/>
      <c r="CA359" s="184"/>
      <c r="CB359" s="186" t="str">
        <v>✓</v>
      </c>
    </row>
    <row r="360" spans="7:81" ht="51.75" customHeight="1" x14ac:dyDescent="0.15">
      <c r="G360" s="80"/>
      <c r="H360" s="855"/>
      <c r="I360" s="855"/>
      <c r="J360" s="855"/>
      <c r="K360" s="855"/>
      <c r="L360" s="855"/>
      <c r="M360" s="855"/>
      <c r="N360" s="855"/>
      <c r="O360" s="855"/>
      <c r="P360" s="839"/>
      <c r="Q360" s="839"/>
      <c r="R360" s="839"/>
      <c r="S360" s="839"/>
      <c r="T360" s="839"/>
      <c r="U360" s="839"/>
      <c r="V360" s="839"/>
      <c r="W360" s="839"/>
      <c r="X360" s="100"/>
      <c r="Y360" s="385"/>
      <c r="Z360" s="100"/>
      <c r="AA360" s="100"/>
      <c r="AB360" s="100"/>
      <c r="AC360" s="62"/>
      <c r="AD360" s="62"/>
      <c r="AE360" s="62"/>
      <c r="AF360" s="62"/>
      <c r="AG360" s="62"/>
      <c r="AH360" s="62"/>
      <c r="AI360" s="62"/>
      <c r="AJ360" s="62"/>
      <c r="AK360" s="62"/>
      <c r="AL360" s="62"/>
      <c r="AM360" s="62"/>
      <c r="AN360" s="62"/>
      <c r="AO360" s="62"/>
      <c r="AP360" s="62"/>
      <c r="AQ360" s="128"/>
      <c r="AR360" s="128"/>
      <c r="AS360" s="350"/>
      <c r="AU360" s="844"/>
      <c r="AV360" s="181">
        <v>15</v>
      </c>
      <c r="AW360" s="302" t="str">
        <v>子ども用の遊具がある</v>
      </c>
      <c r="AX360" s="303"/>
      <c r="AY360" s="304"/>
      <c r="AZ360" s="304"/>
      <c r="BA360" s="34"/>
      <c r="BB360" s="76"/>
      <c r="BC360" s="76"/>
      <c r="BD360" s="76"/>
      <c r="BE360" s="76"/>
      <c r="BF360" s="76"/>
      <c r="BG360" s="76"/>
      <c r="BH360" s="184"/>
      <c r="BI360" s="185" t="str">
        <v>✓</v>
      </c>
      <c r="BK360" s="840" t="s">
        <v>379</v>
      </c>
      <c r="BL360" s="181">
        <v>54</v>
      </c>
      <c r="BM360" s="183" t="str">
        <v>記載なし</v>
      </c>
      <c r="BN360" s="76"/>
      <c r="BO360" s="76"/>
      <c r="BP360" s="76"/>
      <c r="BQ360" s="76"/>
      <c r="BR360" s="76"/>
      <c r="BS360" s="76"/>
      <c r="BT360" s="76"/>
      <c r="BU360" s="76"/>
      <c r="BV360" s="76"/>
      <c r="BW360" s="76"/>
      <c r="BX360" s="76"/>
      <c r="BY360" s="76"/>
      <c r="BZ360" s="76"/>
      <c r="CA360" s="184"/>
      <c r="CB360" s="186" t="str">
        <v>－</v>
      </c>
    </row>
    <row r="361" spans="7:81" ht="51.75" customHeight="1" x14ac:dyDescent="0.15">
      <c r="G361" s="80"/>
      <c r="H361" s="855"/>
      <c r="I361" s="855"/>
      <c r="J361" s="855"/>
      <c r="K361" s="855"/>
      <c r="L361" s="855"/>
      <c r="M361" s="855"/>
      <c r="N361" s="855"/>
      <c r="O361" s="855"/>
      <c r="P361" s="839"/>
      <c r="Q361" s="839"/>
      <c r="R361" s="839"/>
      <c r="S361" s="839"/>
      <c r="T361" s="839"/>
      <c r="U361" s="839"/>
      <c r="V361" s="839"/>
      <c r="W361" s="839"/>
      <c r="X361" s="100"/>
      <c r="Y361" s="385"/>
      <c r="Z361" s="100"/>
      <c r="AA361" s="100"/>
      <c r="AB361" s="100"/>
      <c r="AC361" s="62"/>
      <c r="AD361" s="62"/>
      <c r="AE361" s="62"/>
      <c r="AF361" s="62"/>
      <c r="AG361" s="62"/>
      <c r="AH361" s="62"/>
      <c r="AI361" s="62"/>
      <c r="AJ361" s="62"/>
      <c r="AK361" s="62"/>
      <c r="AL361" s="62"/>
      <c r="AM361" s="62"/>
      <c r="AN361" s="62"/>
      <c r="AO361" s="62"/>
      <c r="AP361" s="62"/>
      <c r="AQ361" s="101"/>
      <c r="AR361" s="101"/>
      <c r="AS361" s="101"/>
      <c r="AU361" s="844"/>
      <c r="AV361" s="182">
        <v>16</v>
      </c>
      <c r="AW361" s="302" t="str">
        <v>人が踏み込んで良い芝生が設けられている</v>
      </c>
      <c r="AX361" s="303"/>
      <c r="AY361" s="304"/>
      <c r="AZ361" s="304"/>
      <c r="BA361" s="34"/>
      <c r="BB361" s="76"/>
      <c r="BC361" s="76"/>
      <c r="BD361" s="76"/>
      <c r="BE361"/>
      <c r="BF361" s="76"/>
      <c r="BG361" s="76"/>
      <c r="BH361" s="184"/>
      <c r="BI361" s="185" t="str">
        <v/>
      </c>
      <c r="BK361" s="841"/>
      <c r="BL361" s="181">
        <v>55</v>
      </c>
      <c r="BM361" s="183" t="str">
        <v>記載なし</v>
      </c>
      <c r="BN361" s="76"/>
      <c r="BO361" s="76"/>
      <c r="BP361" s="76"/>
      <c r="BQ361" s="76"/>
      <c r="BR361" s="76"/>
      <c r="BS361" s="76"/>
      <c r="BT361" s="76"/>
      <c r="BU361" s="76"/>
      <c r="BV361" s="76"/>
      <c r="BW361" s="76"/>
      <c r="BX361" s="76"/>
      <c r="BY361" s="76"/>
      <c r="BZ361" s="76"/>
      <c r="CA361" s="184"/>
      <c r="CB361" s="186" t="str">
        <v>－</v>
      </c>
    </row>
    <row r="362" spans="7:81" ht="51.75" customHeight="1" x14ac:dyDescent="0.15">
      <c r="G362" s="80"/>
      <c r="H362" s="855"/>
      <c r="I362" s="855"/>
      <c r="J362" s="855"/>
      <c r="K362" s="855"/>
      <c r="L362" s="855"/>
      <c r="M362" s="855"/>
      <c r="N362" s="855"/>
      <c r="O362" s="855"/>
      <c r="P362" s="839"/>
      <c r="Q362" s="839"/>
      <c r="R362" s="839"/>
      <c r="S362" s="839"/>
      <c r="T362" s="839"/>
      <c r="U362" s="839"/>
      <c r="V362" s="839"/>
      <c r="W362" s="839"/>
      <c r="X362" s="62"/>
      <c r="Y362" s="385"/>
      <c r="Z362" s="100"/>
      <c r="AA362" s="100"/>
      <c r="AB362" s="100"/>
      <c r="AC362" s="62"/>
      <c r="AD362" s="62"/>
      <c r="AE362" s="62"/>
      <c r="AF362" s="62"/>
      <c r="AG362" s="62"/>
      <c r="AH362" s="62"/>
      <c r="AI362" s="62"/>
      <c r="AJ362" s="62"/>
      <c r="AK362" s="62"/>
      <c r="AL362" s="62"/>
      <c r="AM362" s="62"/>
      <c r="AN362" s="62"/>
      <c r="AO362" s="62"/>
      <c r="AP362" s="62"/>
      <c r="AQ362" s="101"/>
      <c r="AR362" s="101"/>
      <c r="AS362" s="101"/>
      <c r="AT362" s="350"/>
      <c r="AU362" s="844"/>
      <c r="AV362" s="181">
        <v>17</v>
      </c>
      <c r="AW362" s="567" t="str">
        <v>建物外設置物（椅子・販売物等）の設置可能範囲が明確にされている</v>
      </c>
      <c r="AX362" s="303"/>
      <c r="AY362" s="304"/>
      <c r="AZ362" s="304"/>
      <c r="BA362" s="34"/>
      <c r="BB362" s="76"/>
      <c r="BC362" s="76"/>
      <c r="BD362" s="76"/>
      <c r="BE362" s="76"/>
      <c r="BF362" s="76"/>
      <c r="BG362" s="76"/>
      <c r="BH362" s="184"/>
      <c r="BI362" s="185" t="str">
        <v>✓</v>
      </c>
      <c r="BK362" s="841"/>
      <c r="BL362" s="182">
        <v>56</v>
      </c>
      <c r="BM362" s="183" t="str">
        <v>記載なし</v>
      </c>
      <c r="BN362" s="76"/>
      <c r="BO362" s="76"/>
      <c r="BP362" s="76"/>
      <c r="BQ362" s="76"/>
      <c r="BR362" s="76"/>
      <c r="BS362" s="76"/>
      <c r="BT362" s="76"/>
      <c r="BU362" s="76"/>
      <c r="BV362" s="76"/>
      <c r="BW362" s="76"/>
      <c r="BX362" s="76"/>
      <c r="BY362" s="76"/>
      <c r="BZ362" s="76"/>
      <c r="CA362" s="184"/>
      <c r="CB362" s="186" t="str">
        <v>－</v>
      </c>
    </row>
    <row r="363" spans="7:81" ht="51.75" customHeight="1" x14ac:dyDescent="0.15">
      <c r="G363" s="80"/>
      <c r="X363" s="62"/>
      <c r="Y363" s="385"/>
      <c r="Z363" s="100"/>
      <c r="AA363" s="100"/>
      <c r="AB363" s="100"/>
      <c r="AC363" s="62"/>
      <c r="AD363" s="62"/>
      <c r="AE363" s="62"/>
      <c r="AF363" s="62"/>
      <c r="AG363" s="62"/>
      <c r="AH363" s="62"/>
      <c r="AI363" s="62"/>
      <c r="AJ363" s="62"/>
      <c r="AK363" s="62"/>
      <c r="AL363" s="62"/>
      <c r="AM363" s="62"/>
      <c r="AN363" s="62"/>
      <c r="AO363" s="62"/>
      <c r="AP363" s="62"/>
      <c r="AQ363" s="101"/>
      <c r="AR363" s="101"/>
      <c r="AS363" s="101"/>
      <c r="AT363" s="101"/>
      <c r="AU363" s="844"/>
      <c r="AV363" s="182">
        <v>18</v>
      </c>
      <c r="AW363" s="302" t="str">
        <v>夜間照明設備が整備されている</v>
      </c>
      <c r="AX363" s="303"/>
      <c r="AY363" s="304"/>
      <c r="AZ363" s="304"/>
      <c r="BA363" s="34"/>
      <c r="BB363" s="76"/>
      <c r="BC363" s="76"/>
      <c r="BD363" s="76"/>
      <c r="BE363" s="76"/>
      <c r="BF363" s="76"/>
      <c r="BG363" s="76"/>
      <c r="BH363" s="184"/>
      <c r="BI363" s="185" t="str">
        <v>✓</v>
      </c>
      <c r="BK363" s="841"/>
      <c r="BL363" s="181">
        <v>57</v>
      </c>
      <c r="BM363" s="183" t="str">
        <v>記載なし</v>
      </c>
      <c r="BN363" s="76"/>
      <c r="BO363" s="76"/>
      <c r="BP363" s="76"/>
      <c r="BQ363" s="76"/>
      <c r="BR363" s="76"/>
      <c r="BS363" s="76"/>
      <c r="BT363" s="76"/>
      <c r="BU363" s="76"/>
      <c r="BV363" s="76"/>
      <c r="BW363" s="76"/>
      <c r="BX363" s="76"/>
      <c r="BY363" s="76"/>
      <c r="BZ363" s="76"/>
      <c r="CA363" s="184"/>
      <c r="CB363" s="186" t="str">
        <v>－</v>
      </c>
    </row>
    <row r="364" spans="7:81" ht="51.75" customHeight="1" x14ac:dyDescent="0.15">
      <c r="G364" s="80"/>
      <c r="H364" s="843" t="s">
        <v>418</v>
      </c>
      <c r="I364" s="843"/>
      <c r="J364" s="843"/>
      <c r="K364" s="843"/>
      <c r="L364" s="843"/>
      <c r="M364" s="843"/>
      <c r="N364" s="843"/>
      <c r="O364" s="843"/>
      <c r="P364" s="843"/>
      <c r="Q364" s="843"/>
      <c r="R364" s="843"/>
      <c r="S364" s="843"/>
      <c r="T364" s="843"/>
      <c r="U364" s="843"/>
      <c r="V364" s="843"/>
      <c r="W364" s="843"/>
      <c r="X364" s="62"/>
      <c r="Y364" s="385"/>
      <c r="Z364" s="100"/>
      <c r="AA364" s="100"/>
      <c r="AB364" s="100"/>
      <c r="AC364" s="62"/>
      <c r="AD364" s="62"/>
      <c r="AE364" s="62"/>
      <c r="AF364" s="62"/>
      <c r="AG364" s="62"/>
      <c r="AH364" s="62"/>
      <c r="AI364" s="62"/>
      <c r="AJ364" s="62"/>
      <c r="AK364" s="62"/>
      <c r="AL364" s="62"/>
      <c r="AM364" s="62"/>
      <c r="AN364" s="62"/>
      <c r="AO364" s="62"/>
      <c r="AP364" s="62"/>
      <c r="AQ364" s="101"/>
      <c r="AR364" s="101"/>
      <c r="AS364" s="101"/>
      <c r="AT364" s="101"/>
      <c r="AU364" s="844"/>
      <c r="AV364" s="181">
        <v>19</v>
      </c>
      <c r="AW364" s="302" t="str">
        <v>段差の無い導線が整備されている</v>
      </c>
      <c r="AX364" s="303"/>
      <c r="AY364" s="304"/>
      <c r="AZ364" s="304"/>
      <c r="BA364" s="34"/>
      <c r="BB364" s="76"/>
      <c r="BC364" s="76"/>
      <c r="BD364" s="76"/>
      <c r="BE364" s="76"/>
      <c r="BF364" s="76"/>
      <c r="BG364" s="76"/>
      <c r="BH364" s="184"/>
      <c r="BI364" s="185" t="str">
        <v>✓</v>
      </c>
      <c r="BK364" s="842"/>
      <c r="BL364" s="181">
        <v>58</v>
      </c>
      <c r="BM364" s="183" t="str">
        <v>記載なし</v>
      </c>
      <c r="BN364" s="76"/>
      <c r="BO364" s="76"/>
      <c r="BP364" s="76"/>
      <c r="BQ364" s="76"/>
      <c r="BR364" s="76"/>
      <c r="BS364" s="76"/>
      <c r="BT364" s="76"/>
      <c r="BU364" s="76"/>
      <c r="BV364" s="76"/>
      <c r="BW364" s="76"/>
      <c r="BX364" s="76"/>
      <c r="BY364" s="76"/>
      <c r="BZ364" s="76"/>
      <c r="CA364" s="184"/>
      <c r="CB364" s="186" t="str">
        <v>－</v>
      </c>
    </row>
    <row r="365" spans="7:81" ht="51.75" customHeight="1" x14ac:dyDescent="0.15">
      <c r="X365" s="62"/>
      <c r="Y365" s="385"/>
      <c r="Z365" s="100"/>
      <c r="AA365" s="100"/>
      <c r="AB365" s="100"/>
      <c r="AC365" s="62"/>
      <c r="AD365" s="62"/>
      <c r="AE365" s="62"/>
      <c r="AF365" s="62"/>
      <c r="AG365" s="62"/>
      <c r="AH365" s="62"/>
      <c r="AI365" s="62"/>
      <c r="AJ365" s="62"/>
      <c r="AK365" s="62"/>
      <c r="AL365" s="62"/>
      <c r="AM365" s="62"/>
      <c r="AN365" s="62"/>
      <c r="AO365" s="62"/>
      <c r="AP365" s="62"/>
      <c r="AQ365" s="101"/>
      <c r="AR365" s="101"/>
      <c r="AS365" s="101"/>
      <c r="AT365" s="101"/>
      <c r="AU365" s="844"/>
      <c r="AV365" s="182">
        <v>20</v>
      </c>
      <c r="AW365" s="302" t="str">
        <v>車いす利用者やベビーカー利用者の通行を妨げる障害物がない</v>
      </c>
      <c r="AX365" s="303"/>
      <c r="AY365" s="304"/>
      <c r="AZ365" s="304"/>
      <c r="BA365" s="34"/>
      <c r="BB365" s="76"/>
      <c r="BC365" s="76"/>
      <c r="BD365" s="76"/>
      <c r="BE365" s="76"/>
      <c r="BF365" s="76"/>
      <c r="BG365" s="76"/>
      <c r="BH365" s="184"/>
      <c r="BI365" s="185" t="str">
        <v>✓</v>
      </c>
    </row>
    <row r="366" spans="7:81" ht="51.75" customHeight="1" x14ac:dyDescent="0.15">
      <c r="G366" s="80"/>
      <c r="H366" s="101"/>
      <c r="I366" s="62"/>
      <c r="J366" s="62"/>
      <c r="K366" s="62"/>
      <c r="L366" s="62"/>
      <c r="M366" s="62"/>
      <c r="N366" s="62"/>
      <c r="O366" s="62"/>
      <c r="P366" s="62"/>
      <c r="Q366" s="62"/>
      <c r="R366" s="62"/>
      <c r="S366" s="62"/>
      <c r="T366" s="62"/>
      <c r="U366" s="62"/>
      <c r="V366" s="62"/>
      <c r="W366" s="62"/>
      <c r="X366" s="100"/>
      <c r="Y366" s="385"/>
      <c r="Z366" s="100"/>
      <c r="AA366" s="100"/>
      <c r="AB366" s="100"/>
      <c r="AC366" s="62"/>
      <c r="AD366" s="62"/>
      <c r="AE366" s="62"/>
      <c r="AF366" s="62"/>
      <c r="AG366" s="62"/>
      <c r="AH366" s="62"/>
      <c r="AI366" s="62"/>
      <c r="AJ366" s="62"/>
      <c r="AK366" s="62"/>
      <c r="AL366" s="62"/>
      <c r="AM366" s="62"/>
      <c r="AN366" s="62"/>
      <c r="AO366" s="62"/>
      <c r="AP366" s="62"/>
      <c r="AQ366" s="101"/>
      <c r="AR366" s="101"/>
      <c r="AS366" s="101"/>
      <c r="AT366" s="101"/>
      <c r="AU366" s="844"/>
      <c r="AV366" s="181">
        <v>21</v>
      </c>
      <c r="AW366" s="302" t="str">
        <v>防犯カメラが設置されている</v>
      </c>
      <c r="AX366" s="303"/>
      <c r="AY366" s="304"/>
      <c r="AZ366" s="304"/>
      <c r="BA366" s="34"/>
      <c r="BB366" s="76"/>
      <c r="BC366" s="76"/>
      <c r="BD366" s="76"/>
      <c r="BE366" s="76"/>
      <c r="BF366" s="76"/>
      <c r="BG366" s="76"/>
      <c r="BH366" s="184"/>
      <c r="BI366" s="185" t="str">
        <v>✓</v>
      </c>
      <c r="CC366" s="1"/>
    </row>
    <row r="367" spans="7:81" ht="51.75" customHeight="1" x14ac:dyDescent="0.5">
      <c r="G367" s="306"/>
      <c r="H367" s="101"/>
      <c r="I367" s="62"/>
      <c r="J367" s="62"/>
      <c r="K367" s="62"/>
      <c r="L367" s="62"/>
      <c r="M367" s="62"/>
      <c r="N367" s="62"/>
      <c r="O367" s="62"/>
      <c r="P367" s="62"/>
      <c r="Q367" s="62"/>
      <c r="R367" s="62"/>
      <c r="S367" s="62"/>
      <c r="T367" s="62"/>
      <c r="U367" s="62"/>
      <c r="V367" s="62"/>
      <c r="W367" s="62"/>
      <c r="X367" s="100"/>
      <c r="Y367" s="385"/>
      <c r="Z367" s="100"/>
      <c r="AA367" s="100"/>
      <c r="AB367" s="100"/>
      <c r="AC367" s="62"/>
      <c r="AD367" s="62"/>
      <c r="AE367" s="62"/>
      <c r="AF367" s="62"/>
      <c r="AG367" s="62"/>
      <c r="AH367" s="62"/>
      <c r="AI367" s="62"/>
      <c r="AJ367" s="62"/>
      <c r="AK367" s="62"/>
      <c r="AL367" s="62"/>
      <c r="AM367" s="62"/>
      <c r="AN367" s="62"/>
      <c r="AO367" s="62"/>
      <c r="AP367" s="62"/>
      <c r="AQ367" s="101"/>
      <c r="AR367" s="101"/>
      <c r="AS367" s="101"/>
      <c r="AT367" s="101"/>
      <c r="AU367" s="844"/>
      <c r="AV367" s="182">
        <v>22</v>
      </c>
      <c r="AW367" s="567" t="str">
        <v>様々な目的で活用できるスペースがある（場を可変的に活用できる）</v>
      </c>
      <c r="AX367" s="303"/>
      <c r="AY367" s="304"/>
      <c r="AZ367" s="304"/>
      <c r="BA367" s="34"/>
      <c r="BB367" s="76"/>
      <c r="BC367" s="76"/>
      <c r="BD367" s="76"/>
      <c r="BE367" s="76"/>
      <c r="BF367" s="76"/>
      <c r="BG367" s="76"/>
      <c r="BH367" s="184"/>
      <c r="BI367" s="185" t="str">
        <v>✓</v>
      </c>
      <c r="CC367" s="1"/>
    </row>
    <row r="368" spans="7:81" ht="51.75" customHeight="1" x14ac:dyDescent="0.5">
      <c r="G368" s="306"/>
      <c r="H368" s="101"/>
      <c r="I368" s="62"/>
      <c r="J368" s="62"/>
      <c r="K368" s="62"/>
      <c r="L368" s="62"/>
      <c r="M368" s="62"/>
      <c r="N368" s="62"/>
      <c r="O368" s="62"/>
      <c r="P368" s="62"/>
      <c r="Q368" s="62"/>
      <c r="R368" s="62"/>
      <c r="S368" s="62"/>
      <c r="T368" s="62"/>
      <c r="U368" s="62"/>
      <c r="V368" s="62"/>
      <c r="W368" s="62"/>
      <c r="X368" s="100"/>
      <c r="Y368" s="385"/>
      <c r="Z368" s="100"/>
      <c r="AA368" s="100"/>
      <c r="AB368" s="100"/>
      <c r="AC368" s="62"/>
      <c r="AD368" s="62"/>
      <c r="AE368" s="62"/>
      <c r="AF368" s="62"/>
      <c r="AG368" s="62"/>
      <c r="AH368" s="62"/>
      <c r="AI368" s="62"/>
      <c r="AJ368" s="62"/>
      <c r="AK368" s="62"/>
      <c r="AL368" s="62"/>
      <c r="AM368" s="62"/>
      <c r="AN368" s="62"/>
      <c r="AO368" s="62"/>
      <c r="AP368" s="62"/>
      <c r="AQ368" s="101"/>
      <c r="AR368" s="101"/>
      <c r="AS368" s="101"/>
      <c r="AT368" s="101"/>
      <c r="AU368" s="844"/>
      <c r="AV368" s="181">
        <v>23</v>
      </c>
      <c r="AW368" s="302" t="str">
        <v>体操や運動に利用可能な場がある</v>
      </c>
      <c r="AX368" s="303"/>
      <c r="AY368" s="304"/>
      <c r="AZ368" s="304"/>
      <c r="BA368" s="34"/>
      <c r="BB368" s="76"/>
      <c r="BC368" s="76"/>
      <c r="BD368" s="76"/>
      <c r="BE368" s="76"/>
      <c r="BF368" s="76"/>
      <c r="BG368" s="76"/>
      <c r="BH368" s="184"/>
      <c r="BI368" s="185" t="str">
        <v>✓</v>
      </c>
      <c r="CC368" s="1"/>
    </row>
    <row r="369" spans="7:81" ht="51.75" customHeight="1" x14ac:dyDescent="0.5">
      <c r="G369" s="306"/>
      <c r="H369" s="101"/>
      <c r="I369" s="62"/>
      <c r="J369" s="62"/>
      <c r="K369" s="62"/>
      <c r="L369" s="62"/>
      <c r="M369" s="62"/>
      <c r="N369" s="62"/>
      <c r="O369" s="62"/>
      <c r="P369" s="62"/>
      <c r="Q369" s="62"/>
      <c r="R369" s="62"/>
      <c r="S369" s="62"/>
      <c r="T369" s="62"/>
      <c r="U369" s="62"/>
      <c r="V369" s="62"/>
      <c r="W369" s="62"/>
      <c r="X369" s="100"/>
      <c r="Y369" s="385"/>
      <c r="Z369" s="100"/>
      <c r="AA369" s="100"/>
      <c r="AB369" s="100"/>
      <c r="AC369" s="62"/>
      <c r="AD369" s="62"/>
      <c r="AE369" s="62"/>
      <c r="AF369" s="62"/>
      <c r="AG369" s="62"/>
      <c r="AH369" s="62"/>
      <c r="AI369" s="62"/>
      <c r="AJ369" s="62"/>
      <c r="AK369" s="62"/>
      <c r="AL369" s="62"/>
      <c r="AM369" s="62"/>
      <c r="AN369" s="62"/>
      <c r="AO369" s="62"/>
      <c r="AP369" s="62"/>
      <c r="AQ369" s="101"/>
      <c r="AR369" s="101"/>
      <c r="AS369" s="101"/>
      <c r="AT369" s="101"/>
      <c r="AU369" s="844"/>
      <c r="AV369" s="182">
        <v>24</v>
      </c>
      <c r="AW369" s="302" t="str">
        <v>イベントを開催できるスペースがある</v>
      </c>
      <c r="AX369" s="303"/>
      <c r="AY369" s="304"/>
      <c r="AZ369" s="304"/>
      <c r="BA369" s="34"/>
      <c r="BB369" s="76"/>
      <c r="BC369" s="76"/>
      <c r="BD369" s="76"/>
      <c r="BE369" s="76"/>
      <c r="BF369" s="76"/>
      <c r="BG369" s="76"/>
      <c r="BH369" s="184"/>
      <c r="BI369" s="185" t="str">
        <v>✓</v>
      </c>
      <c r="CC369" s="1"/>
    </row>
    <row r="370" spans="7:81" ht="51.75" customHeight="1" x14ac:dyDescent="0.5">
      <c r="G370" s="306"/>
      <c r="X370" s="100"/>
      <c r="Y370" s="385"/>
      <c r="Z370" s="100"/>
      <c r="AA370" s="100"/>
      <c r="AB370" s="100"/>
      <c r="AC370" s="62"/>
      <c r="AD370" s="62"/>
      <c r="AE370" s="62"/>
      <c r="AF370" s="62"/>
      <c r="AG370" s="62"/>
      <c r="AH370" s="62"/>
      <c r="AI370" s="62"/>
      <c r="AJ370" s="62"/>
      <c r="AK370" s="62"/>
      <c r="AL370" s="62"/>
      <c r="AM370" s="62"/>
      <c r="AN370" s="62"/>
      <c r="AO370" s="62"/>
      <c r="AP370" s="62"/>
      <c r="AQ370" s="101"/>
      <c r="AR370" s="101"/>
      <c r="AS370" s="101"/>
      <c r="AT370" s="101"/>
      <c r="AU370" s="844"/>
      <c r="AV370" s="181">
        <v>25</v>
      </c>
      <c r="AW370" s="302" t="str">
        <v>Wi-Fi、電源が整備されている</v>
      </c>
      <c r="AX370" s="303"/>
      <c r="AY370" s="304"/>
      <c r="AZ370" s="304"/>
      <c r="BA370" s="34"/>
      <c r="BB370" s="76"/>
      <c r="BC370" s="76"/>
      <c r="BD370" s="76"/>
      <c r="BE370" s="76"/>
      <c r="BF370" s="76"/>
      <c r="BG370" s="76"/>
      <c r="BH370" s="184"/>
      <c r="BI370" s="185" t="str">
        <v>✓</v>
      </c>
      <c r="CC370" s="1"/>
    </row>
    <row r="371" spans="7:81" ht="51.75" customHeight="1" x14ac:dyDescent="0.5">
      <c r="G371" s="306"/>
      <c r="H371" s="101"/>
      <c r="I371" s="62"/>
      <c r="J371" s="62"/>
      <c r="K371" s="62"/>
      <c r="L371" s="62"/>
      <c r="M371" s="62"/>
      <c r="N371" s="62"/>
      <c r="O371" s="62"/>
      <c r="P371" s="62"/>
      <c r="Q371" s="62"/>
      <c r="R371" s="62"/>
      <c r="S371" s="62"/>
      <c r="T371" s="62"/>
      <c r="U371" s="62"/>
      <c r="V371" s="62"/>
      <c r="W371" s="62"/>
      <c r="X371" s="100"/>
      <c r="Y371" s="385"/>
      <c r="Z371" s="100"/>
      <c r="AA371" s="100"/>
      <c r="AB371" s="100"/>
      <c r="AC371" s="62"/>
      <c r="AD371" s="62"/>
      <c r="AE371" s="62"/>
      <c r="AF371" s="62"/>
      <c r="AG371" s="62"/>
      <c r="AH371" s="62"/>
      <c r="AI371" s="62"/>
      <c r="AJ371" s="62"/>
      <c r="AK371" s="62"/>
      <c r="AL371" s="62"/>
      <c r="AM371" s="62"/>
      <c r="AN371" s="62"/>
      <c r="AO371" s="62"/>
      <c r="AP371" s="62"/>
      <c r="AQ371" s="101"/>
      <c r="AR371" s="101"/>
      <c r="AS371" s="101"/>
      <c r="AT371" s="101"/>
      <c r="AU371" s="844" t="s">
        <v>240</v>
      </c>
      <c r="AV371" s="182">
        <v>26</v>
      </c>
      <c r="AW371" s="302" t="str">
        <v>点字ブロックや音の鳴る信号がある</v>
      </c>
      <c r="AX371" s="303"/>
      <c r="AY371" s="304"/>
      <c r="AZ371" s="304"/>
      <c r="BA371" s="34"/>
      <c r="BB371" s="76"/>
      <c r="BC371" s="76"/>
      <c r="BD371" s="76"/>
      <c r="BE371" s="76"/>
      <c r="BF371" s="76"/>
      <c r="BG371" s="76"/>
      <c r="BH371" s="184"/>
      <c r="BI371" s="185" t="str">
        <v>✓</v>
      </c>
      <c r="CC371" s="1"/>
    </row>
    <row r="372" spans="7:81" ht="51.75" customHeight="1" x14ac:dyDescent="0.5">
      <c r="G372" s="306"/>
      <c r="H372" s="101"/>
      <c r="I372" s="62"/>
      <c r="J372" s="62"/>
      <c r="K372" s="62"/>
      <c r="L372" s="62"/>
      <c r="M372" s="62"/>
      <c r="N372" s="62"/>
      <c r="O372" s="62"/>
      <c r="P372" s="62"/>
      <c r="Q372" s="62"/>
      <c r="R372" s="62"/>
      <c r="S372" s="62"/>
      <c r="T372" s="62"/>
      <c r="U372" s="62"/>
      <c r="V372" s="62"/>
      <c r="W372" s="62"/>
      <c r="X372" s="100"/>
      <c r="Y372" s="385"/>
      <c r="Z372" s="100"/>
      <c r="AA372" s="100"/>
      <c r="AB372" s="100"/>
      <c r="AC372" s="62"/>
      <c r="AD372" s="62"/>
      <c r="AE372" s="62"/>
      <c r="AF372" s="62"/>
      <c r="AG372" s="62"/>
      <c r="AH372" s="62"/>
      <c r="AI372" s="62"/>
      <c r="AJ372" s="62"/>
      <c r="AK372" s="62"/>
      <c r="AL372" s="62"/>
      <c r="AM372" s="62"/>
      <c r="AN372" s="62"/>
      <c r="AO372" s="62"/>
      <c r="AP372" s="62"/>
      <c r="AQ372" s="101"/>
      <c r="AR372" s="101"/>
      <c r="AS372" s="101"/>
      <c r="AT372" s="101"/>
      <c r="AU372" s="844"/>
      <c r="AV372" s="181">
        <v>27</v>
      </c>
      <c r="AW372" s="302" t="str">
        <v>車両進入防止設備が整備されている</v>
      </c>
      <c r="AX372" s="303"/>
      <c r="AY372" s="304"/>
      <c r="AZ372" s="304"/>
      <c r="BA372" s="34"/>
      <c r="BB372" s="76"/>
      <c r="BC372" s="76"/>
      <c r="BD372" s="76"/>
      <c r="BE372" s="76"/>
      <c r="BF372" s="76"/>
      <c r="BG372" s="76"/>
      <c r="BH372" s="184"/>
      <c r="BI372" s="185" t="str">
        <v>－</v>
      </c>
      <c r="CC372" s="1"/>
    </row>
    <row r="373" spans="7:81" ht="51.75" customHeight="1" x14ac:dyDescent="0.5">
      <c r="G373" s="306"/>
      <c r="H373" s="101"/>
      <c r="I373" s="62"/>
      <c r="J373" s="62"/>
      <c r="K373" s="62"/>
      <c r="L373" s="62"/>
      <c r="M373" s="62"/>
      <c r="N373" s="62"/>
      <c r="O373" s="62"/>
      <c r="P373" s="62"/>
      <c r="Q373" s="62"/>
      <c r="R373" s="62"/>
      <c r="S373" s="62"/>
      <c r="T373" s="62"/>
      <c r="U373" s="62"/>
      <c r="V373" s="62"/>
      <c r="W373" s="62"/>
      <c r="X373" s="100"/>
      <c r="Y373" s="385"/>
      <c r="Z373" s="100"/>
      <c r="AA373" s="100"/>
      <c r="AB373" s="100"/>
      <c r="AC373" s="62"/>
      <c r="AD373" s="62"/>
      <c r="AE373" s="62"/>
      <c r="AF373" s="62"/>
      <c r="AG373" s="62"/>
      <c r="AH373" s="62"/>
      <c r="AI373" s="62"/>
      <c r="AJ373" s="62"/>
      <c r="AK373" s="62"/>
      <c r="AL373" s="62"/>
      <c r="AM373" s="62"/>
      <c r="AN373" s="62"/>
      <c r="AO373" s="62"/>
      <c r="AP373" s="62"/>
      <c r="AQ373" s="101"/>
      <c r="AR373" s="101"/>
      <c r="AS373" s="101"/>
      <c r="AT373" s="101"/>
      <c r="AU373" s="844"/>
      <c r="AV373" s="181">
        <v>28</v>
      </c>
      <c r="AW373" s="302" t="str">
        <v>通路の表面にアスファルト以外の化粧材が整備されている</v>
      </c>
      <c r="AX373" s="303"/>
      <c r="AY373" s="304"/>
      <c r="AZ373" s="304"/>
      <c r="BA373" s="34"/>
      <c r="BB373" s="76"/>
      <c r="BC373" s="76"/>
      <c r="BD373" s="76"/>
      <c r="BE373" s="76"/>
      <c r="BF373" s="76"/>
      <c r="BG373" s="76"/>
      <c r="BH373" s="184"/>
      <c r="BI373" s="185" t="str">
        <v>－</v>
      </c>
      <c r="CC373" s="1"/>
    </row>
    <row r="374" spans="7:81" ht="51.75" customHeight="1" x14ac:dyDescent="0.5">
      <c r="G374" s="306"/>
      <c r="H374" s="101"/>
      <c r="I374" s="62"/>
      <c r="J374" s="62"/>
      <c r="K374" s="62"/>
      <c r="L374" s="62"/>
      <c r="M374" s="62"/>
      <c r="N374" s="62"/>
      <c r="O374" s="62"/>
      <c r="P374" s="62"/>
      <c r="Q374" s="62"/>
      <c r="R374" s="62"/>
      <c r="S374" s="62"/>
      <c r="T374" s="62"/>
      <c r="U374" s="62"/>
      <c r="V374" s="62"/>
      <c r="W374" s="62"/>
      <c r="X374" s="100"/>
      <c r="Y374" s="385"/>
      <c r="Z374" s="100"/>
      <c r="AA374" s="100"/>
      <c r="AB374" s="100"/>
      <c r="AC374" s="62"/>
      <c r="AD374" s="62"/>
      <c r="AE374" s="62"/>
      <c r="AF374" s="62"/>
      <c r="AG374" s="62"/>
      <c r="AH374" s="62"/>
      <c r="AI374" s="62"/>
      <c r="AJ374" s="62"/>
      <c r="AK374" s="62"/>
      <c r="AL374" s="62"/>
      <c r="AM374" s="62"/>
      <c r="AN374" s="62"/>
      <c r="AO374" s="62"/>
      <c r="AP374" s="62"/>
      <c r="AQ374" s="101"/>
      <c r="AR374" s="101"/>
      <c r="AS374" s="101"/>
      <c r="AT374" s="101"/>
      <c r="AU374" s="844"/>
      <c r="AV374" s="181">
        <v>29</v>
      </c>
      <c r="AW374" s="302" t="str">
        <v>歩行空間に建物等への車両進入口が設けられていない</v>
      </c>
      <c r="AX374" s="303"/>
      <c r="AY374" s="304"/>
      <c r="AZ374" s="304"/>
      <c r="BA374" s="34"/>
      <c r="BB374" s="76"/>
      <c r="BC374" s="76"/>
      <c r="BD374" s="76"/>
      <c r="BE374" s="76"/>
      <c r="BF374" s="76"/>
      <c r="BG374" s="76"/>
      <c r="BH374" s="184"/>
      <c r="BI374" s="185" t="str">
        <v>－</v>
      </c>
      <c r="CC374" s="1"/>
    </row>
    <row r="375" spans="7:81" ht="51.75" customHeight="1" x14ac:dyDescent="0.5">
      <c r="G375" s="306"/>
      <c r="H375" s="101"/>
      <c r="I375" s="62"/>
      <c r="J375" s="62"/>
      <c r="K375" s="62"/>
      <c r="L375" s="62"/>
      <c r="M375" s="62"/>
      <c r="N375" s="62"/>
      <c r="O375" s="62"/>
      <c r="P375" s="62"/>
      <c r="Q375" s="62"/>
      <c r="R375" s="62"/>
      <c r="S375" s="62"/>
      <c r="T375" s="62"/>
      <c r="U375" s="62"/>
      <c r="V375" s="62"/>
      <c r="W375" s="62"/>
      <c r="X375" s="100"/>
      <c r="Y375" s="845" t="s">
        <v>291</v>
      </c>
      <c r="Z375" s="845"/>
      <c r="AA375" s="845"/>
      <c r="AB375" s="845"/>
      <c r="AC375" s="845"/>
      <c r="AD375" s="845"/>
      <c r="AE375" s="845"/>
      <c r="AF375" s="845"/>
      <c r="AG375" s="845"/>
      <c r="AH375" s="845"/>
      <c r="AI375" s="845"/>
      <c r="AJ375" s="845"/>
      <c r="AK375" s="845"/>
      <c r="AL375" s="845"/>
      <c r="AM375" s="845"/>
      <c r="AN375" s="845"/>
      <c r="AO375" s="845"/>
      <c r="AP375" s="845"/>
      <c r="AQ375" s="845"/>
      <c r="AR375" s="845"/>
      <c r="AS375" s="101"/>
      <c r="AT375" s="101"/>
      <c r="AU375" s="844"/>
      <c r="AV375" s="181">
        <v>30</v>
      </c>
      <c r="AW375" s="302" t="str">
        <v>歩行中に足を止められる交差通路がない</v>
      </c>
      <c r="AX375" s="303"/>
      <c r="AY375" s="304"/>
      <c r="AZ375" s="304"/>
      <c r="BA375" s="34"/>
      <c r="BB375" s="76"/>
      <c r="BC375" s="76"/>
      <c r="BD375" s="76"/>
      <c r="BE375" s="76"/>
      <c r="BF375" s="76"/>
      <c r="BG375" s="76"/>
      <c r="BH375" s="184"/>
      <c r="BI375" s="185" t="str">
        <v>－</v>
      </c>
      <c r="CC375" s="1"/>
    </row>
    <row r="376" spans="7:81" ht="51.75" customHeight="1" x14ac:dyDescent="0.5">
      <c r="G376" s="306"/>
      <c r="H376" s="101"/>
      <c r="I376" s="62"/>
      <c r="J376" s="62"/>
      <c r="K376" s="62"/>
      <c r="L376" s="62"/>
      <c r="M376" s="62"/>
      <c r="N376" s="62"/>
      <c r="O376" s="62"/>
      <c r="P376" s="62"/>
      <c r="Q376" s="62"/>
      <c r="R376" s="62"/>
      <c r="S376" s="62"/>
      <c r="T376" s="62"/>
      <c r="U376" s="62"/>
      <c r="V376" s="62"/>
      <c r="W376" s="62"/>
      <c r="X376" s="100"/>
      <c r="Y376" s="385"/>
      <c r="Z376" s="100"/>
      <c r="AA376" s="100"/>
      <c r="AB376" s="100"/>
      <c r="AC376" s="62"/>
      <c r="AD376" s="62"/>
      <c r="AE376" s="62"/>
      <c r="AF376" s="62"/>
      <c r="AG376" s="62"/>
      <c r="AH376" s="62"/>
      <c r="AI376" s="62"/>
      <c r="AJ376" s="62"/>
      <c r="AK376" s="62"/>
      <c r="AL376" s="62"/>
      <c r="AM376" s="62"/>
      <c r="AN376" s="62"/>
      <c r="AO376" s="62"/>
      <c r="AP376" s="62"/>
      <c r="AQ376" s="101"/>
      <c r="AR376" s="101"/>
      <c r="AS376" s="101"/>
      <c r="AT376" s="101"/>
      <c r="AU376" s="844"/>
      <c r="AV376" s="181">
        <v>31</v>
      </c>
      <c r="AW376" s="567" t="str">
        <v>歩行者専用道路になっている（曜日や時間に応じた一時的な指定も含む）</v>
      </c>
      <c r="AX376" s="303"/>
      <c r="AY376" s="304"/>
      <c r="AZ376" s="304"/>
      <c r="BA376" s="34"/>
      <c r="BB376" s="76"/>
      <c r="BC376" s="76"/>
      <c r="BD376" s="76"/>
      <c r="BE376" s="76"/>
      <c r="BF376" s="76"/>
      <c r="BG376" s="76"/>
      <c r="BH376" s="184"/>
      <c r="BI376" s="185" t="str">
        <v>－</v>
      </c>
      <c r="CC376" s="1"/>
    </row>
    <row r="377" spans="7:81" ht="51.75" customHeight="1" x14ac:dyDescent="0.5">
      <c r="G377" s="306"/>
      <c r="H377" s="843" t="s">
        <v>407</v>
      </c>
      <c r="I377" s="843"/>
      <c r="J377" s="843"/>
      <c r="K377" s="843"/>
      <c r="L377" s="843"/>
      <c r="M377" s="843"/>
      <c r="N377" s="843"/>
      <c r="O377" s="843"/>
      <c r="P377" s="843"/>
      <c r="Q377" s="843"/>
      <c r="R377" s="843"/>
      <c r="S377" s="843"/>
      <c r="T377" s="843"/>
      <c r="U377" s="843"/>
      <c r="V377" s="843"/>
      <c r="W377" s="843"/>
      <c r="X377" s="100"/>
      <c r="Y377" s="385"/>
      <c r="Z377" s="100"/>
      <c r="AA377" s="100"/>
      <c r="AB377" s="100"/>
      <c r="AC377" s="62"/>
      <c r="AD377" s="62"/>
      <c r="AE377" s="62"/>
      <c r="AF377" s="62"/>
      <c r="AG377" s="62"/>
      <c r="AH377" s="62"/>
      <c r="AI377" s="62"/>
      <c r="AJ377" s="62"/>
      <c r="AK377" s="62"/>
      <c r="AL377" s="62"/>
      <c r="AM377" s="62"/>
      <c r="AN377" s="62"/>
      <c r="AO377" s="62"/>
      <c r="AP377" s="62"/>
      <c r="AQ377" s="101"/>
      <c r="AR377" s="101"/>
      <c r="AS377" s="101"/>
      <c r="AT377" s="101"/>
      <c r="AU377" s="844"/>
      <c r="AV377" s="181">
        <v>32</v>
      </c>
      <c r="AW377" s="302" t="str">
        <v>車道と歩道が分かれている</v>
      </c>
      <c r="AX377" s="303"/>
      <c r="AY377" s="304"/>
      <c r="AZ377" s="304"/>
      <c r="BA377" s="34"/>
      <c r="BB377" s="76"/>
      <c r="BC377" s="76"/>
      <c r="BD377" s="76"/>
      <c r="BE377" s="76"/>
      <c r="BF377" s="76"/>
      <c r="BG377" s="76"/>
      <c r="BH377" s="184"/>
      <c r="BI377" s="185" t="str">
        <v>－</v>
      </c>
      <c r="BJ377" s="101"/>
      <c r="BK377" s="374"/>
      <c r="BL377" s="128"/>
      <c r="BM377" s="128"/>
      <c r="BN377" s="128"/>
      <c r="BO377" s="128"/>
      <c r="BP377" s="128"/>
      <c r="BQ377" s="128"/>
      <c r="BR377" s="128"/>
      <c r="BS377" s="128"/>
      <c r="BT377" s="128"/>
      <c r="BU377" s="128"/>
      <c r="BV377" s="128"/>
      <c r="BW377" s="128"/>
      <c r="BX377" s="128"/>
      <c r="BY377" s="128"/>
      <c r="BZ377" s="128"/>
      <c r="CA377" s="128"/>
      <c r="CB377" s="128"/>
    </row>
    <row r="378" spans="7:81" ht="51.75" customHeight="1" x14ac:dyDescent="0.5">
      <c r="G378" s="306"/>
      <c r="H378" s="846" t="str">
        <f>IF(入力①!J75="","",入力①!J75)</f>
        <v>テスト</v>
      </c>
      <c r="I378" s="847"/>
      <c r="J378" s="847"/>
      <c r="K378" s="847"/>
      <c r="L378" s="847"/>
      <c r="M378" s="847"/>
      <c r="N378" s="847"/>
      <c r="O378" s="847"/>
      <c r="P378" s="847"/>
      <c r="Q378" s="847"/>
      <c r="R378" s="847"/>
      <c r="S378" s="847"/>
      <c r="T378" s="847"/>
      <c r="U378" s="847"/>
      <c r="V378" s="847"/>
      <c r="W378" s="847"/>
      <c r="X378" s="62"/>
      <c r="Y378" s="374"/>
      <c r="Z378" s="62"/>
      <c r="AA378" s="62"/>
      <c r="AB378" s="62"/>
      <c r="AC378" s="62"/>
      <c r="AD378" s="62"/>
      <c r="AE378" s="62"/>
      <c r="AF378" s="62"/>
      <c r="AG378" s="62"/>
      <c r="AH378" s="62"/>
      <c r="AI378" s="62"/>
      <c r="AJ378" s="62"/>
      <c r="AK378" s="62"/>
      <c r="AL378" s="62"/>
      <c r="AM378" s="62"/>
      <c r="AN378" s="62"/>
      <c r="AO378" s="62"/>
      <c r="AP378" s="62"/>
      <c r="AQ378" s="101"/>
      <c r="AR378" s="101"/>
      <c r="AS378" s="101"/>
      <c r="AT378" s="101"/>
      <c r="AU378" s="844"/>
      <c r="AV378" s="181">
        <v>33</v>
      </c>
      <c r="AW378" s="302" t="str">
        <v>自動車レーンと歩道が分かれている</v>
      </c>
      <c r="AX378" s="303"/>
      <c r="AY378" s="304"/>
      <c r="AZ378" s="304"/>
      <c r="BA378" s="34"/>
      <c r="BB378" s="76"/>
      <c r="BC378" s="76"/>
      <c r="BD378" s="76"/>
      <c r="BE378" s="76"/>
      <c r="BF378" s="76"/>
      <c r="BG378" s="76"/>
      <c r="BH378" s="184"/>
      <c r="BI378" s="185" t="str">
        <v>－</v>
      </c>
      <c r="BJ378" s="101"/>
      <c r="BK378" s="374"/>
      <c r="BL378" s="128"/>
      <c r="BM378" s="128"/>
      <c r="BN378" s="128"/>
      <c r="BO378" s="128"/>
      <c r="BP378" s="128"/>
      <c r="BQ378" s="128"/>
      <c r="BR378" s="128"/>
      <c r="BS378" s="128"/>
      <c r="BT378" s="128"/>
      <c r="BU378" s="128"/>
      <c r="BV378" s="128"/>
      <c r="BW378" s="128"/>
      <c r="BX378" s="128"/>
      <c r="BY378" s="128"/>
      <c r="BZ378" s="128"/>
      <c r="CA378" s="128"/>
      <c r="CB378" s="128"/>
    </row>
    <row r="379" spans="7:81" ht="51.75" customHeight="1" x14ac:dyDescent="0.5">
      <c r="G379" s="306"/>
      <c r="H379" s="847"/>
      <c r="I379" s="847"/>
      <c r="J379" s="847"/>
      <c r="K379" s="847"/>
      <c r="L379" s="847"/>
      <c r="M379" s="847"/>
      <c r="N379" s="847"/>
      <c r="O379" s="847"/>
      <c r="P379" s="847"/>
      <c r="Q379" s="847"/>
      <c r="R379" s="847"/>
      <c r="S379" s="847"/>
      <c r="T379" s="847"/>
      <c r="U379" s="847"/>
      <c r="V379" s="847"/>
      <c r="W379" s="847"/>
      <c r="X379" s="62"/>
      <c r="Y379" s="374"/>
      <c r="Z379" s="62"/>
      <c r="AA379" s="62"/>
      <c r="AB379" s="62"/>
      <c r="AC379" s="62"/>
      <c r="AD379" s="62"/>
      <c r="AE379" s="62"/>
      <c r="AF379" s="62"/>
      <c r="AG379" s="62"/>
      <c r="AH379" s="62"/>
      <c r="AI379" s="62"/>
      <c r="AJ379" s="62"/>
      <c r="AK379" s="62"/>
      <c r="AL379" s="62"/>
      <c r="AM379" s="62"/>
      <c r="AN379" s="62"/>
      <c r="AO379" s="62"/>
      <c r="AP379" s="62"/>
      <c r="AQ379" s="101"/>
      <c r="AR379" s="101"/>
      <c r="AS379" s="101"/>
      <c r="AT379" s="101"/>
      <c r="AU379" s="844"/>
      <c r="AV379" s="181">
        <v>34</v>
      </c>
      <c r="AW379" s="372" t="str">
        <v>車両の速度を抑制する対策が講じられている（ゾーン30の指定、ハンプ、狭さく、シケイン等）</v>
      </c>
      <c r="AX379" s="303"/>
      <c r="AY379" s="304"/>
      <c r="AZ379" s="304"/>
      <c r="BA379" s="34"/>
      <c r="BB379" s="76"/>
      <c r="BC379" s="76"/>
      <c r="BD379" s="76"/>
      <c r="BE379" s="76"/>
      <c r="BF379" s="76"/>
      <c r="BG379" s="76"/>
      <c r="BH379" s="184"/>
      <c r="BI379" s="185" t="str">
        <v/>
      </c>
      <c r="BJ379" s="101"/>
      <c r="BK379" s="374"/>
      <c r="BL379" s="128"/>
      <c r="BM379" s="128"/>
      <c r="BN379" s="128"/>
      <c r="BO379" s="128"/>
      <c r="BP379" s="128"/>
      <c r="BQ379" s="128"/>
      <c r="BR379" s="128"/>
      <c r="BS379" s="128"/>
      <c r="BT379" s="128"/>
      <c r="BU379" s="128"/>
      <c r="BV379" s="128"/>
      <c r="BW379" s="128"/>
      <c r="BX379" s="128"/>
      <c r="BY379" s="128"/>
      <c r="BZ379" s="128"/>
      <c r="CA379" s="128"/>
      <c r="CB379" s="128"/>
    </row>
    <row r="380" spans="7:81" ht="51.75" customHeight="1" x14ac:dyDescent="0.15">
      <c r="G380" s="80"/>
      <c r="H380" s="847"/>
      <c r="I380" s="847"/>
      <c r="J380" s="847"/>
      <c r="K380" s="847"/>
      <c r="L380" s="847"/>
      <c r="M380" s="847"/>
      <c r="N380" s="847"/>
      <c r="O380" s="847"/>
      <c r="P380" s="847"/>
      <c r="Q380" s="847"/>
      <c r="R380" s="847"/>
      <c r="S380" s="847"/>
      <c r="T380" s="847"/>
      <c r="U380" s="847"/>
      <c r="V380" s="847"/>
      <c r="W380" s="847"/>
      <c r="X380" s="62"/>
      <c r="Y380" s="374"/>
      <c r="Z380" s="62"/>
      <c r="AA380" s="62"/>
      <c r="AB380" s="62"/>
      <c r="AC380" s="62"/>
      <c r="AD380" s="62"/>
      <c r="AE380" s="62"/>
      <c r="AF380" s="62"/>
      <c r="AG380" s="62"/>
      <c r="AH380" s="62"/>
      <c r="AI380" s="62"/>
      <c r="AJ380" s="62"/>
      <c r="AK380" s="62"/>
      <c r="AL380" s="62"/>
      <c r="AM380" s="62"/>
      <c r="AN380" s="62"/>
      <c r="AO380" s="62"/>
      <c r="AP380" s="62"/>
      <c r="AQ380" s="101"/>
      <c r="AR380" s="101"/>
      <c r="AS380" s="101"/>
      <c r="AT380" s="350"/>
      <c r="AU380" s="329"/>
      <c r="AV380" s="329"/>
      <c r="AW380" s="329"/>
      <c r="AX380" s="329"/>
      <c r="AY380" s="329"/>
      <c r="AZ380" s="329"/>
      <c r="BA380" s="329"/>
      <c r="BB380" s="329"/>
      <c r="BC380" s="329"/>
      <c r="BD380" s="329"/>
      <c r="BE380" s="329"/>
      <c r="BF380" s="329"/>
      <c r="BG380" s="329"/>
      <c r="BH380" s="329"/>
      <c r="BI380" s="329"/>
      <c r="BJ380" s="329"/>
      <c r="BK380" s="374"/>
      <c r="BL380" s="329"/>
      <c r="BM380" s="329"/>
      <c r="BN380" s="329"/>
      <c r="BO380" s="128"/>
      <c r="BP380" s="128"/>
      <c r="BQ380" s="128"/>
      <c r="BR380" s="128"/>
      <c r="BS380" s="128"/>
      <c r="BT380" s="128"/>
      <c r="BU380" s="128"/>
      <c r="BV380" s="128"/>
      <c r="BW380" s="128"/>
      <c r="BX380" s="128"/>
      <c r="BY380" s="128"/>
      <c r="BZ380" s="128"/>
      <c r="CA380" s="128"/>
      <c r="CB380" s="128"/>
    </row>
    <row r="381" spans="7:81" ht="51.75" customHeight="1" x14ac:dyDescent="0.5">
      <c r="G381" s="80"/>
      <c r="H381" s="847"/>
      <c r="I381" s="847"/>
      <c r="J381" s="847"/>
      <c r="K381" s="847"/>
      <c r="L381" s="847"/>
      <c r="M381" s="847"/>
      <c r="N381" s="847"/>
      <c r="O381" s="847"/>
      <c r="P381" s="847"/>
      <c r="Q381" s="847"/>
      <c r="R381" s="847"/>
      <c r="S381" s="847"/>
      <c r="T381" s="847"/>
      <c r="U381" s="847"/>
      <c r="V381" s="847"/>
      <c r="W381" s="847"/>
      <c r="X381" s="128"/>
      <c r="Y381" s="374"/>
      <c r="Z381" s="128"/>
      <c r="AC381" s="174"/>
      <c r="AD381" s="174"/>
      <c r="AE381" s="101"/>
      <c r="AF381" s="101"/>
      <c r="AG381" s="101"/>
      <c r="AH381" s="101"/>
      <c r="AI381" s="101"/>
      <c r="AJ381" s="101"/>
      <c r="AK381" s="101"/>
      <c r="AL381" s="101"/>
      <c r="AM381" s="101"/>
      <c r="AN381" s="101"/>
      <c r="AO381" s="101"/>
      <c r="AP381" s="101"/>
      <c r="AQ381" s="101"/>
      <c r="AR381" s="101"/>
      <c r="AS381" s="101"/>
      <c r="AT381" s="350"/>
      <c r="AU381" s="329"/>
      <c r="AV381" s="329"/>
      <c r="AW381" s="329"/>
      <c r="AX381" s="329"/>
      <c r="AY381" s="329"/>
      <c r="AZ381" s="329"/>
      <c r="BA381" s="329"/>
      <c r="BB381" s="329"/>
      <c r="BC381" s="329"/>
      <c r="BD381" s="329"/>
      <c r="BE381" s="329"/>
      <c r="BF381" s="329"/>
      <c r="BG381" s="329"/>
      <c r="BH381" s="329"/>
      <c r="BI381" s="329"/>
      <c r="BJ381" s="329"/>
      <c r="BK381" s="374"/>
      <c r="BL381" s="329"/>
      <c r="BM381" s="329"/>
      <c r="BN381" s="329"/>
      <c r="BO381" s="128"/>
      <c r="BP381" s="128"/>
      <c r="BQ381" s="128"/>
      <c r="BR381" s="128"/>
      <c r="BS381" s="128"/>
      <c r="BT381" s="128"/>
      <c r="BU381" s="128"/>
      <c r="BV381" s="128"/>
      <c r="BW381" s="128"/>
      <c r="BX381" s="128"/>
      <c r="BY381" s="128"/>
      <c r="BZ381" s="128"/>
      <c r="CA381" s="128"/>
      <c r="CB381" s="128"/>
    </row>
    <row r="382" spans="7:81" ht="51.75" customHeight="1" x14ac:dyDescent="0.5">
      <c r="G382" s="80"/>
      <c r="H382" s="847"/>
      <c r="I382" s="847"/>
      <c r="J382" s="847"/>
      <c r="K382" s="847"/>
      <c r="L382" s="847"/>
      <c r="M382" s="847"/>
      <c r="N382" s="847"/>
      <c r="O382" s="847"/>
      <c r="P382" s="847"/>
      <c r="Q382" s="847"/>
      <c r="R382" s="847"/>
      <c r="S382" s="847"/>
      <c r="T382" s="847"/>
      <c r="U382" s="847"/>
      <c r="V382" s="847"/>
      <c r="W382" s="847"/>
      <c r="X382" s="128"/>
      <c r="Y382" s="374"/>
      <c r="Z382" s="128"/>
      <c r="AC382" s="174"/>
      <c r="AD382" s="174"/>
      <c r="AE382" s="101"/>
      <c r="AF382" s="101"/>
      <c r="AG382" s="101"/>
      <c r="AH382" s="101"/>
      <c r="AI382" s="101"/>
      <c r="AJ382" s="101"/>
      <c r="AK382" s="101"/>
      <c r="AL382" s="101"/>
      <c r="AM382" s="101"/>
      <c r="AN382" s="101"/>
      <c r="AO382" s="101"/>
      <c r="AP382" s="101"/>
      <c r="AQ382" s="101"/>
      <c r="AR382" s="101"/>
      <c r="AS382" s="101"/>
      <c r="AT382" s="350"/>
      <c r="AU382" s="329"/>
      <c r="AV382" s="329"/>
      <c r="AW382" s="329"/>
      <c r="AX382" s="329"/>
      <c r="AY382" s="329"/>
      <c r="AZ382" s="329"/>
      <c r="BA382" s="329"/>
      <c r="BB382" s="329"/>
      <c r="BC382" s="329"/>
      <c r="BD382" s="329"/>
      <c r="BE382" s="329"/>
      <c r="BF382" s="329"/>
      <c r="BG382" s="329"/>
      <c r="BH382" s="329"/>
      <c r="BI382" s="329"/>
      <c r="BJ382" s="329"/>
      <c r="BK382" s="374"/>
      <c r="BL382" s="329"/>
      <c r="BM382" s="329"/>
      <c r="BN382" s="329"/>
      <c r="BO382" s="128"/>
      <c r="BP382" s="128"/>
      <c r="BQ382" s="128"/>
      <c r="BR382" s="128"/>
      <c r="BS382" s="128"/>
      <c r="BT382" s="128"/>
      <c r="BU382" s="128"/>
      <c r="BV382" s="128"/>
      <c r="BW382" s="128"/>
      <c r="BX382" s="128"/>
      <c r="BY382" s="128"/>
      <c r="BZ382" s="128"/>
      <c r="CA382" s="128"/>
      <c r="CB382" s="128"/>
    </row>
    <row r="383" spans="7:81" ht="51.75" customHeight="1" x14ac:dyDescent="0.5">
      <c r="G383" s="80"/>
      <c r="H383" s="847"/>
      <c r="I383" s="847"/>
      <c r="J383" s="847"/>
      <c r="K383" s="847"/>
      <c r="L383" s="847"/>
      <c r="M383" s="847"/>
      <c r="N383" s="847"/>
      <c r="O383" s="847"/>
      <c r="P383" s="847"/>
      <c r="Q383" s="847"/>
      <c r="R383" s="847"/>
      <c r="S383" s="847"/>
      <c r="T383" s="847"/>
      <c r="U383" s="847"/>
      <c r="V383" s="847"/>
      <c r="W383" s="847"/>
      <c r="X383" s="128"/>
      <c r="Y383" s="374"/>
      <c r="Z383" s="128"/>
      <c r="AC383" s="174"/>
      <c r="AD383" s="174"/>
      <c r="AE383" s="101"/>
      <c r="AF383" s="101"/>
      <c r="AG383" s="101"/>
      <c r="AH383" s="101"/>
      <c r="AI383" s="101"/>
      <c r="AJ383" s="101"/>
      <c r="AK383" s="101"/>
      <c r="AL383" s="101"/>
      <c r="AM383" s="101"/>
      <c r="AN383" s="101"/>
      <c r="AO383" s="101"/>
      <c r="AP383" s="101"/>
      <c r="AQ383" s="101"/>
      <c r="AR383" s="101"/>
      <c r="AS383" s="101"/>
      <c r="AT383" s="350"/>
      <c r="AU383" s="329"/>
      <c r="AV383" s="329"/>
      <c r="AW383" s="329"/>
      <c r="AX383" s="329"/>
      <c r="AY383" s="329"/>
      <c r="AZ383" s="329"/>
      <c r="BA383" s="329"/>
      <c r="BB383" s="329"/>
      <c r="BC383" s="329"/>
      <c r="BD383" s="329"/>
      <c r="BE383" s="329"/>
      <c r="BF383" s="329"/>
      <c r="BG383" s="329"/>
      <c r="BH383" s="329"/>
      <c r="BI383" s="329"/>
      <c r="BJ383" s="329"/>
      <c r="BK383" s="374"/>
      <c r="BL383" s="329"/>
      <c r="BM383" s="329"/>
      <c r="BN383" s="329"/>
      <c r="BO383" s="128"/>
      <c r="BP383" s="128"/>
      <c r="BQ383" s="128"/>
      <c r="BR383" s="128"/>
      <c r="BS383" s="128"/>
      <c r="BT383" s="128"/>
      <c r="BU383" s="128"/>
      <c r="BV383" s="128"/>
      <c r="BW383" s="128"/>
      <c r="BX383" s="128"/>
      <c r="BY383" s="128"/>
      <c r="BZ383" s="128"/>
      <c r="CA383" s="128"/>
      <c r="CB383" s="128"/>
    </row>
    <row r="384" spans="7:81" ht="51.75" customHeight="1" x14ac:dyDescent="0.5">
      <c r="G384" s="80"/>
      <c r="H384" s="101"/>
      <c r="I384" s="128"/>
      <c r="J384" s="128"/>
      <c r="K384" s="128"/>
      <c r="L384" s="128"/>
      <c r="M384" s="128"/>
      <c r="N384" s="128"/>
      <c r="O384" s="128"/>
      <c r="P384" s="128"/>
      <c r="Q384" s="128"/>
      <c r="R384" s="128"/>
      <c r="S384" s="128"/>
      <c r="T384" s="128"/>
      <c r="U384" s="128"/>
      <c r="V384" s="128"/>
      <c r="W384" s="128"/>
      <c r="X384" s="128"/>
      <c r="Y384" s="374"/>
      <c r="Z384" s="128"/>
      <c r="AC384" s="174"/>
      <c r="AD384" s="174"/>
      <c r="AE384" s="101"/>
      <c r="AF384" s="101"/>
      <c r="AG384" s="101"/>
      <c r="AH384" s="101"/>
      <c r="AI384" s="101"/>
      <c r="AJ384" s="101"/>
      <c r="AK384" s="101"/>
      <c r="AL384" s="101"/>
      <c r="AM384" s="101"/>
      <c r="AN384" s="101"/>
      <c r="AO384" s="101"/>
      <c r="AP384" s="101"/>
      <c r="AQ384" s="101"/>
      <c r="AR384" s="101"/>
      <c r="AS384" s="101"/>
      <c r="AT384" s="350"/>
      <c r="AU384" s="329"/>
      <c r="AV384" s="329"/>
      <c r="AW384" s="329"/>
      <c r="AX384" s="329"/>
      <c r="AY384" s="329"/>
      <c r="AZ384" s="329"/>
      <c r="BA384" s="329"/>
      <c r="BB384" s="329"/>
      <c r="BC384" s="329"/>
      <c r="BD384" s="329"/>
      <c r="BE384" s="329"/>
      <c r="BF384" s="329"/>
      <c r="BG384" s="329"/>
      <c r="BH384" s="329"/>
      <c r="BI384" s="329"/>
      <c r="BJ384" s="329"/>
      <c r="BK384" s="374"/>
      <c r="BL384" s="329"/>
      <c r="BM384" s="329"/>
      <c r="BN384" s="329"/>
      <c r="BO384" s="128"/>
      <c r="BP384" s="128"/>
      <c r="BQ384" s="128"/>
      <c r="BR384" s="128"/>
      <c r="BS384" s="128"/>
      <c r="BT384" s="128"/>
      <c r="BU384" s="128"/>
      <c r="BV384" s="128"/>
      <c r="BW384" s="128"/>
      <c r="BX384" s="128"/>
      <c r="BY384" s="128"/>
      <c r="BZ384" s="128"/>
      <c r="CA384" s="128"/>
      <c r="CB384" s="128"/>
    </row>
    <row r="385" spans="6:85" ht="51.75" customHeight="1" x14ac:dyDescent="0.5">
      <c r="G385" s="80"/>
      <c r="H385" s="80"/>
      <c r="I385" s="80"/>
      <c r="J385" s="80"/>
      <c r="K385" s="80"/>
      <c r="L385" s="80"/>
      <c r="M385" s="80"/>
      <c r="N385" s="80"/>
      <c r="O385" s="80"/>
      <c r="P385" s="80"/>
      <c r="Q385" s="80"/>
      <c r="R385" s="80"/>
      <c r="S385" s="80"/>
      <c r="T385" s="80"/>
      <c r="U385" s="80"/>
      <c r="V385" s="80"/>
      <c r="W385" s="80"/>
      <c r="X385" s="80"/>
      <c r="Y385" s="381"/>
      <c r="Z385" s="80"/>
      <c r="AA385" s="80"/>
      <c r="AB385" s="80"/>
      <c r="AC385" s="80"/>
      <c r="AD385" s="174"/>
      <c r="AE385" s="101"/>
      <c r="AF385" s="101"/>
      <c r="AG385" s="101"/>
      <c r="AH385" s="101"/>
      <c r="AI385" s="101"/>
      <c r="AJ385" s="101"/>
      <c r="AK385" s="101"/>
      <c r="AL385" s="101"/>
      <c r="AM385" s="101"/>
      <c r="AN385" s="101"/>
      <c r="AO385" s="101"/>
      <c r="AP385" s="101"/>
      <c r="AQ385" s="101"/>
      <c r="AR385" s="101"/>
      <c r="AS385" s="101"/>
      <c r="AT385" s="350"/>
      <c r="AU385" s="329"/>
      <c r="AV385" s="329"/>
      <c r="AW385" s="329"/>
      <c r="AX385" s="329"/>
      <c r="AY385" s="329"/>
      <c r="AZ385" s="329"/>
      <c r="BA385" s="329"/>
      <c r="BB385" s="329"/>
      <c r="BC385" s="329"/>
      <c r="BD385" s="329"/>
      <c r="BE385" s="329"/>
      <c r="BF385" s="329"/>
      <c r="BG385" s="329"/>
      <c r="BH385" s="329"/>
      <c r="BI385" s="329"/>
      <c r="BJ385" s="329"/>
      <c r="BK385" s="374"/>
      <c r="BL385" s="329"/>
      <c r="BM385" s="329"/>
      <c r="BN385" s="329"/>
    </row>
    <row r="386" spans="6:85" ht="51.75" customHeight="1" x14ac:dyDescent="0.5">
      <c r="G386" s="80"/>
      <c r="H386" s="80"/>
      <c r="I386" s="80"/>
      <c r="J386" s="80"/>
      <c r="K386" s="80"/>
      <c r="L386" s="80"/>
      <c r="M386" s="80"/>
      <c r="N386" s="80"/>
      <c r="O386" s="80"/>
      <c r="P386" s="80"/>
      <c r="Q386" s="80"/>
      <c r="R386" s="80"/>
      <c r="S386" s="80"/>
      <c r="T386" s="80"/>
      <c r="U386" s="80"/>
      <c r="V386" s="80"/>
      <c r="W386" s="80"/>
      <c r="X386" s="80"/>
      <c r="Y386" s="381"/>
      <c r="Z386" s="80"/>
      <c r="AA386" s="80"/>
      <c r="AB386" s="80"/>
      <c r="AC386" s="80"/>
      <c r="AD386" s="174"/>
      <c r="AE386" s="101"/>
      <c r="AF386" s="101"/>
      <c r="AG386" s="101"/>
      <c r="AH386" s="101"/>
      <c r="AI386" s="101"/>
      <c r="AJ386" s="101"/>
      <c r="AK386" s="101"/>
      <c r="AL386" s="101"/>
      <c r="AM386" s="101"/>
      <c r="AN386" s="101"/>
      <c r="AO386" s="101"/>
      <c r="AP386" s="101"/>
      <c r="AQ386" s="101"/>
      <c r="AR386" s="101"/>
      <c r="AS386" s="101"/>
      <c r="AT386" s="350"/>
      <c r="AU386" s="329"/>
      <c r="AV386" s="329"/>
      <c r="AW386" s="329"/>
      <c r="AX386" s="329"/>
      <c r="AY386" s="329"/>
      <c r="AZ386" s="329"/>
      <c r="BA386" s="329"/>
      <c r="BB386" s="329"/>
      <c r="BC386" s="329"/>
      <c r="BD386" s="329"/>
      <c r="BE386" s="329"/>
      <c r="BF386" s="329"/>
      <c r="BG386" s="329"/>
      <c r="BH386" s="329"/>
      <c r="BI386" s="329"/>
      <c r="BJ386" s="329"/>
      <c r="BK386" s="374"/>
      <c r="BL386" s="329"/>
      <c r="BM386" s="329"/>
      <c r="BN386" s="329"/>
    </row>
    <row r="387" spans="6:85" ht="51.75" customHeight="1" x14ac:dyDescent="0.15">
      <c r="CC387" s="1"/>
    </row>
    <row r="388" spans="6:85" ht="15.75" customHeight="1" x14ac:dyDescent="0.15">
      <c r="CC388" s="1"/>
    </row>
    <row r="389" spans="6:85" x14ac:dyDescent="0.15">
      <c r="CC389" s="1"/>
    </row>
    <row r="390" spans="6:85" ht="15.75" customHeight="1" x14ac:dyDescent="0.15">
      <c r="CC390" s="1"/>
    </row>
    <row r="391" spans="6:85" s="61" customFormat="1" ht="15.75" customHeight="1" x14ac:dyDescent="0.15">
      <c r="F391" s="1"/>
      <c r="G391" s="1"/>
      <c r="H391" s="1"/>
      <c r="I391" s="1"/>
      <c r="J391" s="1"/>
      <c r="K391" s="1"/>
      <c r="L391" s="1"/>
      <c r="M391" s="1"/>
      <c r="N391" s="1"/>
      <c r="O391" s="1"/>
      <c r="P391" s="1"/>
      <c r="Q391" s="1"/>
      <c r="R391" s="1"/>
      <c r="S391" s="1"/>
      <c r="T391" s="1"/>
      <c r="U391" s="1"/>
      <c r="V391" s="1"/>
      <c r="W391" s="1"/>
      <c r="X391" s="1"/>
      <c r="Y391" s="384"/>
      <c r="Z391" s="1"/>
      <c r="AA391" s="1"/>
      <c r="AB391" s="1"/>
      <c r="AC391" s="1"/>
      <c r="AD391" s="1"/>
      <c r="AE391" s="1"/>
      <c r="AF391" s="1"/>
      <c r="AG391" s="1"/>
      <c r="AH391" s="1"/>
      <c r="AI391" s="1"/>
      <c r="AJ391" s="1"/>
      <c r="AK391" s="1"/>
      <c r="AL391" s="1"/>
      <c r="AM391" s="1"/>
      <c r="AN391" s="1"/>
      <c r="AO391" s="1"/>
      <c r="AP391" s="1"/>
      <c r="AQ391" s="1"/>
      <c r="AR391" s="1"/>
      <c r="AS391" s="2"/>
      <c r="AT391" s="2"/>
      <c r="AU391" s="1"/>
      <c r="AV391" s="1"/>
      <c r="AW391" s="1"/>
      <c r="AX391" s="1"/>
      <c r="AY391" s="1"/>
      <c r="AZ391" s="1"/>
      <c r="BA391" s="1"/>
      <c r="BB391" s="1"/>
      <c r="BC391" s="1"/>
      <c r="BD391" s="1"/>
      <c r="BE391" s="1"/>
      <c r="BF391" s="1"/>
      <c r="BG391" s="1"/>
      <c r="BH391" s="1"/>
      <c r="BI391" s="1"/>
      <c r="BJ391" s="1"/>
      <c r="BK391" s="384"/>
      <c r="BL391" s="1"/>
      <c r="BM391" s="1"/>
      <c r="BN391" s="1"/>
      <c r="BO391" s="1"/>
      <c r="BP391" s="1"/>
      <c r="BQ391" s="1"/>
      <c r="BR391" s="1"/>
      <c r="BS391" s="1"/>
      <c r="BT391" s="1"/>
      <c r="BU391" s="1"/>
      <c r="BV391" s="1"/>
      <c r="BW391" s="1"/>
      <c r="BX391" s="1"/>
      <c r="BY391" s="1"/>
      <c r="BZ391" s="1"/>
      <c r="CA391" s="1"/>
      <c r="CB391" s="1"/>
      <c r="CC391" s="1"/>
      <c r="CD391" s="1"/>
      <c r="CE391" s="1"/>
      <c r="CF391" s="1"/>
      <c r="CG391" s="1"/>
    </row>
    <row r="392" spans="6:85" s="61" customFormat="1" ht="15.75" customHeight="1" x14ac:dyDescent="0.15">
      <c r="F392" s="1"/>
      <c r="G392" s="1"/>
      <c r="H392" s="1"/>
      <c r="I392" s="1"/>
      <c r="J392" s="1"/>
      <c r="K392" s="1"/>
      <c r="L392" s="1"/>
      <c r="M392" s="1"/>
      <c r="N392" s="1"/>
      <c r="O392" s="1"/>
      <c r="P392" s="1"/>
      <c r="Q392" s="1"/>
      <c r="R392" s="1"/>
      <c r="S392" s="1"/>
      <c r="T392" s="1"/>
      <c r="U392" s="1"/>
      <c r="V392" s="1"/>
      <c r="W392" s="1"/>
      <c r="X392" s="1"/>
      <c r="Y392" s="384"/>
      <c r="Z392" s="1"/>
      <c r="AA392" s="1"/>
      <c r="AB392" s="1"/>
      <c r="AC392" s="1"/>
      <c r="AD392" s="1"/>
      <c r="AE392" s="1"/>
      <c r="AF392" s="1"/>
      <c r="AG392" s="1"/>
      <c r="AH392" s="1"/>
      <c r="AI392" s="1"/>
      <c r="AJ392" s="1"/>
      <c r="AK392" s="1"/>
      <c r="AL392" s="1"/>
      <c r="AM392" s="1"/>
      <c r="AN392" s="1"/>
      <c r="AO392" s="1"/>
      <c r="AP392" s="1"/>
      <c r="AQ392" s="1"/>
      <c r="AR392" s="1"/>
      <c r="AS392" s="2"/>
      <c r="AT392" s="2"/>
      <c r="AU392" s="1"/>
      <c r="AV392" s="1"/>
      <c r="AW392" s="1"/>
      <c r="AX392" s="1"/>
      <c r="AY392" s="1"/>
      <c r="AZ392" s="1"/>
      <c r="BA392" s="1"/>
      <c r="BB392" s="1"/>
      <c r="BC392" s="1"/>
      <c r="BD392" s="1"/>
      <c r="BE392" s="1"/>
      <c r="BF392" s="1"/>
      <c r="BG392" s="1"/>
      <c r="BH392" s="1"/>
      <c r="BI392" s="1"/>
      <c r="BJ392" s="1"/>
      <c r="BK392" s="384"/>
      <c r="BL392" s="1"/>
      <c r="BM392" s="1"/>
      <c r="BN392" s="1"/>
      <c r="BO392" s="1"/>
      <c r="BP392" s="1"/>
      <c r="BQ392" s="1"/>
      <c r="BR392" s="1"/>
      <c r="BS392" s="1"/>
      <c r="BT392" s="1"/>
      <c r="BU392" s="1"/>
      <c r="BV392" s="1"/>
      <c r="BW392" s="1"/>
      <c r="BX392" s="1"/>
      <c r="BY392" s="1"/>
      <c r="BZ392" s="1"/>
      <c r="CA392" s="1"/>
      <c r="CB392" s="1"/>
      <c r="CC392" s="1"/>
      <c r="CD392" s="1"/>
      <c r="CE392" s="1"/>
      <c r="CF392" s="1"/>
      <c r="CG392" s="1"/>
    </row>
    <row r="393" spans="6:85" s="61" customFormat="1" ht="15.75" customHeight="1" x14ac:dyDescent="0.15">
      <c r="F393" s="1"/>
      <c r="G393" s="1"/>
      <c r="H393" s="1"/>
      <c r="I393" s="1"/>
      <c r="J393" s="1"/>
      <c r="K393" s="1"/>
      <c r="L393" s="1"/>
      <c r="M393" s="1"/>
      <c r="N393" s="1"/>
      <c r="O393" s="1"/>
      <c r="P393" s="1"/>
      <c r="Q393" s="1"/>
      <c r="R393" s="1"/>
      <c r="S393" s="1"/>
      <c r="T393" s="1"/>
      <c r="U393" s="1"/>
      <c r="V393" s="1"/>
      <c r="W393" s="1"/>
      <c r="X393" s="1"/>
      <c r="Y393" s="384"/>
      <c r="Z393" s="1"/>
      <c r="AA393" s="1"/>
      <c r="AB393" s="1"/>
      <c r="AC393" s="1"/>
      <c r="AD393" s="1"/>
      <c r="AE393" s="1"/>
      <c r="AF393" s="1"/>
      <c r="AG393" s="1"/>
      <c r="AH393" s="1"/>
      <c r="AI393" s="1"/>
      <c r="AJ393" s="1"/>
      <c r="AK393" s="1"/>
      <c r="AL393" s="1"/>
      <c r="AM393" s="1"/>
      <c r="AN393" s="1"/>
      <c r="AO393" s="1"/>
      <c r="AP393" s="1"/>
      <c r="AQ393" s="1"/>
      <c r="AR393" s="1"/>
      <c r="AS393" s="2"/>
      <c r="AT393" s="2"/>
      <c r="AU393" s="1"/>
      <c r="AV393" s="1"/>
      <c r="AW393" s="1"/>
      <c r="AX393" s="1"/>
      <c r="AY393" s="1"/>
      <c r="AZ393" s="1"/>
      <c r="BA393" s="1"/>
      <c r="BB393" s="1"/>
      <c r="BC393" s="1"/>
      <c r="BD393" s="1"/>
      <c r="BE393" s="1"/>
      <c r="BF393" s="1"/>
      <c r="BG393" s="1"/>
      <c r="BH393" s="1"/>
      <c r="BI393" s="1"/>
      <c r="BJ393" s="1"/>
      <c r="BK393" s="384"/>
      <c r="BL393" s="1"/>
      <c r="BM393" s="1"/>
      <c r="BN393" s="1"/>
      <c r="BO393" s="1"/>
      <c r="BP393" s="1"/>
      <c r="BQ393" s="1"/>
      <c r="BR393" s="1"/>
      <c r="BS393" s="1"/>
      <c r="BT393" s="1"/>
      <c r="BU393" s="1"/>
      <c r="BV393" s="1"/>
      <c r="BW393" s="1"/>
      <c r="BX393" s="1"/>
      <c r="BY393" s="1"/>
      <c r="BZ393" s="1"/>
      <c r="CA393" s="1"/>
      <c r="CB393" s="1"/>
      <c r="CC393" s="1"/>
      <c r="CD393" s="1"/>
      <c r="CE393" s="1"/>
      <c r="CF393" s="1"/>
      <c r="CG393" s="1"/>
    </row>
    <row r="394" spans="6:85" s="61" customFormat="1" ht="15.75" customHeight="1" x14ac:dyDescent="0.15">
      <c r="F394" s="1"/>
      <c r="G394" s="1"/>
      <c r="H394" s="1"/>
      <c r="I394" s="1"/>
      <c r="J394" s="1"/>
      <c r="K394" s="1"/>
      <c r="L394" s="1"/>
      <c r="M394" s="1"/>
      <c r="N394" s="1"/>
      <c r="O394" s="1"/>
      <c r="P394" s="1"/>
      <c r="Q394" s="1"/>
      <c r="R394" s="1"/>
      <c r="S394" s="1"/>
      <c r="T394" s="1"/>
      <c r="U394" s="1"/>
      <c r="V394" s="1"/>
      <c r="W394" s="1"/>
      <c r="X394" s="1"/>
      <c r="Y394" s="384"/>
      <c r="Z394" s="1"/>
      <c r="AA394" s="1"/>
      <c r="AB394" s="1"/>
      <c r="AC394" s="1"/>
      <c r="AD394" s="1"/>
      <c r="AE394" s="1"/>
      <c r="AF394" s="1"/>
      <c r="AG394" s="1"/>
      <c r="AH394" s="1"/>
      <c r="AI394" s="1"/>
      <c r="AJ394" s="1"/>
      <c r="AK394" s="1"/>
      <c r="AL394" s="1"/>
      <c r="AM394" s="1"/>
      <c r="AN394" s="1"/>
      <c r="AO394" s="1"/>
      <c r="AP394" s="1"/>
      <c r="AQ394" s="1"/>
      <c r="AR394" s="1"/>
      <c r="AS394" s="2"/>
      <c r="AT394" s="2"/>
      <c r="AU394" s="1"/>
      <c r="AV394" s="1"/>
      <c r="AW394" s="1"/>
      <c r="AX394" s="1"/>
      <c r="AY394" s="1"/>
      <c r="AZ394" s="1"/>
      <c r="BA394" s="1"/>
      <c r="BB394" s="1"/>
      <c r="BC394" s="1"/>
      <c r="BD394" s="1"/>
      <c r="BE394" s="1"/>
      <c r="BF394" s="1"/>
      <c r="BG394" s="1"/>
      <c r="BH394" s="1"/>
      <c r="BI394" s="1"/>
      <c r="BJ394" s="1"/>
      <c r="BK394" s="384"/>
      <c r="BL394" s="1"/>
      <c r="BM394" s="1"/>
      <c r="BN394" s="1"/>
      <c r="BO394" s="1"/>
      <c r="BP394" s="1"/>
      <c r="BQ394" s="1"/>
      <c r="BR394" s="1"/>
      <c r="BS394" s="1"/>
      <c r="BT394" s="1"/>
      <c r="BU394" s="1"/>
      <c r="BV394" s="1"/>
      <c r="BW394" s="1"/>
      <c r="BX394" s="1"/>
      <c r="BY394" s="1"/>
      <c r="BZ394" s="1"/>
      <c r="CA394" s="1"/>
      <c r="CB394" s="1"/>
      <c r="CC394" s="1"/>
      <c r="CD394" s="1"/>
      <c r="CE394" s="1"/>
      <c r="CF394" s="1"/>
      <c r="CG394" s="1"/>
    </row>
    <row r="395" spans="6:85" s="61" customFormat="1" ht="15.75" customHeight="1" x14ac:dyDescent="0.15">
      <c r="F395" s="1"/>
      <c r="G395" s="1"/>
      <c r="H395" s="1"/>
      <c r="I395" s="1"/>
      <c r="J395" s="1"/>
      <c r="K395" s="1"/>
      <c r="L395" s="1"/>
      <c r="M395" s="1"/>
      <c r="N395" s="1"/>
      <c r="O395" s="1"/>
      <c r="P395" s="1"/>
      <c r="Q395" s="1"/>
      <c r="R395" s="1"/>
      <c r="S395" s="1"/>
      <c r="T395" s="1"/>
      <c r="U395" s="1"/>
      <c r="V395" s="1"/>
      <c r="W395" s="1"/>
      <c r="X395" s="1"/>
      <c r="Y395" s="384"/>
      <c r="Z395" s="1"/>
      <c r="AA395" s="1"/>
      <c r="AB395" s="1"/>
      <c r="AC395" s="1"/>
      <c r="AD395" s="1"/>
      <c r="AE395" s="1"/>
      <c r="AF395" s="1"/>
      <c r="AG395" s="1"/>
      <c r="AH395" s="1"/>
      <c r="AI395" s="1"/>
      <c r="AJ395" s="1"/>
      <c r="AK395" s="1"/>
      <c r="AL395" s="1"/>
      <c r="AM395" s="1"/>
      <c r="AN395" s="1"/>
      <c r="AO395" s="1"/>
      <c r="AP395" s="1"/>
      <c r="AQ395" s="1"/>
      <c r="AR395" s="1"/>
      <c r="AS395" s="2"/>
      <c r="AT395" s="2"/>
      <c r="AU395" s="1"/>
      <c r="AV395" s="1"/>
      <c r="AW395" s="1"/>
      <c r="AX395" s="1"/>
      <c r="AY395" s="1"/>
      <c r="AZ395" s="1"/>
      <c r="BA395" s="1"/>
      <c r="BB395" s="1"/>
      <c r="BC395" s="1"/>
      <c r="BD395" s="1"/>
      <c r="BE395" s="1"/>
      <c r="BF395" s="1"/>
      <c r="BG395" s="1"/>
      <c r="BH395" s="1"/>
      <c r="BI395" s="1"/>
      <c r="BJ395" s="1"/>
      <c r="BK395" s="384"/>
      <c r="BL395" s="1"/>
      <c r="BM395" s="1"/>
      <c r="BN395" s="1"/>
      <c r="BO395" s="1"/>
      <c r="BP395" s="1"/>
      <c r="BQ395" s="1"/>
      <c r="BR395" s="1"/>
      <c r="BS395" s="1"/>
      <c r="BT395" s="1"/>
      <c r="BU395" s="1"/>
      <c r="BV395" s="1"/>
      <c r="BW395" s="1"/>
      <c r="BX395" s="1"/>
      <c r="BY395" s="1"/>
      <c r="BZ395" s="1"/>
      <c r="CA395" s="1"/>
      <c r="CB395" s="1"/>
      <c r="CC395" s="1"/>
      <c r="CD395" s="1"/>
      <c r="CE395" s="1"/>
      <c r="CF395" s="1"/>
      <c r="CG395" s="1"/>
    </row>
    <row r="396" spans="6:85" s="61" customFormat="1" ht="15.75" customHeight="1" x14ac:dyDescent="0.15">
      <c r="F396" s="1"/>
      <c r="G396" s="1"/>
      <c r="H396" s="1"/>
      <c r="I396" s="1"/>
      <c r="J396" s="1"/>
      <c r="K396" s="1"/>
      <c r="L396" s="1"/>
      <c r="M396" s="1"/>
      <c r="N396" s="1"/>
      <c r="O396" s="1"/>
      <c r="P396" s="1"/>
      <c r="Q396" s="1"/>
      <c r="R396" s="1"/>
      <c r="S396" s="1"/>
      <c r="T396" s="1"/>
      <c r="U396" s="1"/>
      <c r="V396" s="1"/>
      <c r="W396" s="1"/>
      <c r="X396" s="1"/>
      <c r="Y396" s="384"/>
      <c r="Z396" s="1"/>
      <c r="AA396" s="1"/>
      <c r="AB396" s="1"/>
      <c r="AC396" s="1"/>
      <c r="AD396" s="1"/>
      <c r="AE396" s="1"/>
      <c r="AF396" s="1"/>
      <c r="AG396" s="1"/>
      <c r="AH396" s="1"/>
      <c r="AI396" s="1"/>
      <c r="AJ396" s="1"/>
      <c r="AK396" s="1"/>
      <c r="AL396" s="1"/>
      <c r="AM396" s="1"/>
      <c r="AN396" s="1"/>
      <c r="AO396" s="1"/>
      <c r="AP396" s="1"/>
      <c r="AQ396" s="1"/>
      <c r="AR396" s="1"/>
      <c r="AS396" s="2"/>
      <c r="AT396" s="2"/>
      <c r="AU396" s="1"/>
      <c r="AV396" s="1"/>
      <c r="AW396" s="1"/>
      <c r="AX396" s="1"/>
      <c r="AY396" s="1"/>
      <c r="AZ396" s="1"/>
      <c r="BA396" s="1"/>
      <c r="BB396" s="1"/>
      <c r="BC396" s="1"/>
      <c r="BD396" s="1"/>
      <c r="BE396" s="1"/>
      <c r="BF396" s="1"/>
      <c r="BG396" s="1"/>
      <c r="BH396" s="1"/>
      <c r="BI396" s="1"/>
      <c r="BJ396" s="1"/>
      <c r="BK396" s="384"/>
      <c r="BL396" s="1"/>
      <c r="BM396" s="1"/>
      <c r="BN396" s="1"/>
      <c r="BO396" s="1"/>
      <c r="BP396" s="1"/>
      <c r="BQ396" s="1"/>
      <c r="BR396" s="1"/>
      <c r="BS396" s="1"/>
      <c r="BT396" s="1"/>
      <c r="BU396" s="1"/>
      <c r="BV396" s="1"/>
      <c r="BW396" s="1"/>
      <c r="BX396" s="1"/>
      <c r="BY396" s="1"/>
      <c r="BZ396" s="1"/>
      <c r="CA396" s="1"/>
      <c r="CB396" s="1"/>
      <c r="CC396" s="1"/>
      <c r="CD396" s="1"/>
      <c r="CE396" s="1"/>
      <c r="CF396" s="1"/>
      <c r="CG396" s="1"/>
    </row>
    <row r="397" spans="6:85" s="116" customFormat="1" ht="15.75" customHeight="1" x14ac:dyDescent="0.15">
      <c r="F397" s="1"/>
      <c r="G397" s="1"/>
      <c r="H397" s="1"/>
      <c r="I397" s="1"/>
      <c r="J397" s="1"/>
      <c r="K397" s="1"/>
      <c r="L397" s="1"/>
      <c r="M397" s="1"/>
      <c r="N397" s="1"/>
      <c r="O397" s="1"/>
      <c r="P397" s="1"/>
      <c r="Q397" s="1"/>
      <c r="R397" s="1"/>
      <c r="S397" s="1"/>
      <c r="T397" s="1"/>
      <c r="U397" s="1"/>
      <c r="V397" s="1"/>
      <c r="W397" s="1"/>
      <c r="X397" s="1"/>
      <c r="Y397" s="384"/>
      <c r="Z397" s="1"/>
      <c r="AA397" s="1"/>
      <c r="AB397" s="1"/>
      <c r="AC397" s="1"/>
      <c r="AD397" s="1"/>
      <c r="AE397" s="1"/>
      <c r="AF397" s="1"/>
      <c r="AG397" s="1"/>
      <c r="AH397" s="1"/>
      <c r="AI397" s="1"/>
      <c r="AJ397" s="1"/>
      <c r="AK397" s="1"/>
      <c r="AL397" s="1"/>
      <c r="AM397" s="1"/>
      <c r="AN397" s="1"/>
      <c r="AO397" s="1"/>
      <c r="AP397" s="1"/>
      <c r="AQ397" s="1"/>
      <c r="AR397" s="1"/>
      <c r="AS397" s="2"/>
      <c r="AT397" s="2"/>
      <c r="AU397" s="1"/>
      <c r="AV397" s="1"/>
      <c r="AW397" s="1"/>
      <c r="AX397" s="1"/>
      <c r="AY397" s="1"/>
      <c r="AZ397" s="1"/>
      <c r="BA397" s="1"/>
      <c r="BB397" s="1"/>
      <c r="BC397" s="1"/>
      <c r="BD397" s="1"/>
      <c r="BE397" s="1"/>
      <c r="BF397" s="1"/>
      <c r="BG397" s="1"/>
      <c r="BH397" s="1"/>
      <c r="BI397" s="1"/>
      <c r="BJ397" s="1"/>
      <c r="BK397" s="384"/>
      <c r="BL397" s="1"/>
      <c r="BM397" s="1"/>
      <c r="BN397" s="1"/>
      <c r="BO397" s="1"/>
      <c r="BP397" s="1"/>
      <c r="BQ397" s="1"/>
      <c r="BR397" s="1"/>
      <c r="BS397" s="1"/>
      <c r="BT397" s="1"/>
      <c r="BU397" s="1"/>
      <c r="BV397" s="1"/>
      <c r="BW397" s="1"/>
      <c r="BX397" s="1"/>
      <c r="BY397" s="1"/>
      <c r="BZ397" s="1"/>
      <c r="CA397" s="1"/>
      <c r="CB397" s="1"/>
      <c r="CC397" s="1"/>
      <c r="CD397" s="1"/>
      <c r="CE397" s="1"/>
      <c r="CF397" s="1"/>
      <c r="CG397" s="1"/>
    </row>
    <row r="398" spans="6:85" s="116" customFormat="1" ht="15.75" customHeight="1" x14ac:dyDescent="0.15">
      <c r="F398" s="1"/>
      <c r="G398" s="1"/>
      <c r="H398" s="1"/>
      <c r="I398" s="1"/>
      <c r="J398" s="1"/>
      <c r="K398" s="1"/>
      <c r="L398" s="1"/>
      <c r="M398" s="1"/>
      <c r="N398" s="1"/>
      <c r="O398" s="1"/>
      <c r="P398" s="1"/>
      <c r="Q398" s="1"/>
      <c r="R398" s="1"/>
      <c r="S398" s="1"/>
      <c r="T398" s="1"/>
      <c r="U398" s="1"/>
      <c r="V398" s="1"/>
      <c r="W398" s="1"/>
      <c r="X398" s="1"/>
      <c r="Y398" s="384"/>
      <c r="Z398" s="1"/>
      <c r="AA398" s="1"/>
      <c r="AB398" s="1"/>
      <c r="AC398" s="1"/>
      <c r="AD398" s="1"/>
      <c r="AE398" s="1"/>
      <c r="AF398" s="1"/>
      <c r="AG398" s="1"/>
      <c r="AH398" s="1"/>
      <c r="AI398" s="1"/>
      <c r="AJ398" s="1"/>
      <c r="AK398" s="1"/>
      <c r="AL398" s="1"/>
      <c r="AM398" s="1"/>
      <c r="AN398" s="1"/>
      <c r="AO398" s="1"/>
      <c r="AP398" s="1"/>
      <c r="AQ398" s="1"/>
      <c r="AR398" s="1"/>
      <c r="AS398" s="2"/>
      <c r="AT398" s="2"/>
      <c r="AU398" s="1"/>
      <c r="AV398" s="1"/>
      <c r="AW398" s="1"/>
      <c r="AX398" s="1"/>
      <c r="AY398" s="1"/>
      <c r="AZ398" s="1"/>
      <c r="BA398" s="1"/>
      <c r="BB398" s="1"/>
      <c r="BC398" s="1"/>
      <c r="BD398" s="1"/>
      <c r="BE398" s="1"/>
      <c r="BF398" s="1"/>
      <c r="BG398" s="1"/>
      <c r="BH398" s="1"/>
      <c r="BI398" s="1"/>
      <c r="BJ398" s="1"/>
      <c r="BK398" s="384"/>
      <c r="BL398" s="1"/>
      <c r="BM398" s="1"/>
      <c r="BN398" s="1"/>
      <c r="BO398" s="1"/>
      <c r="BP398" s="1"/>
      <c r="BQ398" s="1"/>
      <c r="BR398" s="1"/>
      <c r="BS398" s="1"/>
      <c r="BT398" s="1"/>
      <c r="BU398" s="1"/>
      <c r="BV398" s="1"/>
      <c r="BW398" s="1"/>
      <c r="BX398" s="1"/>
      <c r="BY398" s="1"/>
      <c r="BZ398" s="1"/>
      <c r="CA398" s="1"/>
      <c r="CB398" s="1"/>
      <c r="CC398" s="1"/>
      <c r="CD398" s="1"/>
      <c r="CE398" s="1"/>
      <c r="CF398" s="1"/>
      <c r="CG398" s="1"/>
    </row>
    <row r="399" spans="6:85" s="116" customFormat="1" ht="15.75" customHeight="1" x14ac:dyDescent="0.15">
      <c r="F399" s="1"/>
      <c r="G399" s="1"/>
      <c r="H399" s="1"/>
      <c r="I399" s="1"/>
      <c r="J399" s="1"/>
      <c r="K399" s="1"/>
      <c r="L399" s="1"/>
      <c r="M399" s="1"/>
      <c r="N399" s="1"/>
      <c r="O399" s="1"/>
      <c r="P399" s="1"/>
      <c r="Q399" s="1"/>
      <c r="R399" s="1"/>
      <c r="S399" s="1"/>
      <c r="T399" s="1"/>
      <c r="U399" s="1"/>
      <c r="V399" s="1"/>
      <c r="W399" s="1"/>
      <c r="X399" s="1"/>
      <c r="Y399" s="384"/>
      <c r="Z399" s="1"/>
      <c r="AA399" s="1"/>
      <c r="AB399" s="1"/>
      <c r="AC399" s="1"/>
      <c r="AD399" s="1"/>
      <c r="AE399" s="1"/>
      <c r="AF399" s="1"/>
      <c r="AG399" s="1"/>
      <c r="AH399" s="1"/>
      <c r="AI399" s="1"/>
      <c r="AJ399" s="1"/>
      <c r="AK399" s="1"/>
      <c r="AL399" s="1"/>
      <c r="AM399" s="1"/>
      <c r="AN399" s="1"/>
      <c r="AO399" s="1"/>
      <c r="AP399" s="1"/>
      <c r="AQ399" s="1"/>
      <c r="AR399" s="1"/>
      <c r="AS399" s="2"/>
      <c r="AT399" s="2"/>
      <c r="AU399" s="1"/>
      <c r="AV399" s="1"/>
      <c r="AW399" s="1"/>
      <c r="AX399" s="1"/>
      <c r="AY399" s="1"/>
      <c r="AZ399" s="1"/>
      <c r="BA399" s="1"/>
      <c r="BB399" s="1"/>
      <c r="BC399" s="1"/>
      <c r="BD399" s="1"/>
      <c r="BE399" s="1"/>
      <c r="BF399" s="1"/>
      <c r="BG399" s="1"/>
      <c r="BH399" s="1"/>
      <c r="BI399" s="1"/>
      <c r="BJ399" s="1"/>
      <c r="BK399" s="384"/>
      <c r="BL399" s="1"/>
      <c r="BM399" s="1"/>
      <c r="BN399" s="1"/>
      <c r="BO399" s="1"/>
      <c r="BP399" s="1"/>
      <c r="BQ399" s="1"/>
      <c r="BR399" s="1"/>
      <c r="BS399" s="1"/>
      <c r="BT399" s="1"/>
      <c r="BU399" s="1"/>
      <c r="BV399" s="1"/>
      <c r="BW399" s="1"/>
      <c r="BX399" s="1"/>
      <c r="BY399" s="1"/>
      <c r="BZ399" s="1"/>
      <c r="CA399" s="1"/>
      <c r="CB399" s="1"/>
      <c r="CC399" s="1"/>
      <c r="CD399" s="1"/>
      <c r="CE399" s="1"/>
      <c r="CF399" s="1"/>
      <c r="CG399" s="1"/>
    </row>
    <row r="400" spans="6:85" s="116" customFormat="1" ht="15.75" customHeight="1" x14ac:dyDescent="0.15">
      <c r="F400" s="1"/>
      <c r="G400" s="1"/>
      <c r="H400" s="1"/>
      <c r="I400" s="1"/>
      <c r="J400" s="1"/>
      <c r="K400" s="1"/>
      <c r="L400" s="1"/>
      <c r="M400" s="1"/>
      <c r="N400" s="1"/>
      <c r="O400" s="1"/>
      <c r="P400" s="1"/>
      <c r="Q400" s="1"/>
      <c r="R400" s="1"/>
      <c r="S400" s="1"/>
      <c r="T400" s="1"/>
      <c r="U400" s="1"/>
      <c r="V400" s="1"/>
      <c r="W400" s="1"/>
      <c r="X400" s="1"/>
      <c r="Y400" s="384"/>
      <c r="Z400" s="1"/>
      <c r="AA400" s="1"/>
      <c r="AB400" s="1"/>
      <c r="AC400" s="1"/>
      <c r="AD400" s="1"/>
      <c r="AE400" s="1"/>
      <c r="AF400" s="1"/>
      <c r="AG400" s="1"/>
      <c r="AH400" s="1"/>
      <c r="AI400" s="1"/>
      <c r="AJ400" s="1"/>
      <c r="AK400" s="1"/>
      <c r="AL400" s="1"/>
      <c r="AM400" s="1"/>
      <c r="AN400" s="1"/>
      <c r="AO400" s="1"/>
      <c r="AP400" s="1"/>
      <c r="AQ400" s="1"/>
      <c r="AR400" s="1"/>
      <c r="AS400" s="2"/>
      <c r="AT400" s="2"/>
      <c r="AU400" s="1"/>
      <c r="AV400" s="1"/>
      <c r="AW400" s="1"/>
      <c r="AX400" s="1"/>
      <c r="AY400" s="1"/>
      <c r="AZ400" s="1"/>
      <c r="BA400" s="1"/>
      <c r="BB400" s="1"/>
      <c r="BC400" s="1"/>
      <c r="BD400" s="1"/>
      <c r="BE400" s="1"/>
      <c r="BF400" s="1"/>
      <c r="BG400" s="1"/>
      <c r="BH400" s="1"/>
      <c r="BI400" s="1"/>
      <c r="BJ400" s="1"/>
      <c r="BK400" s="384"/>
      <c r="BL400" s="1"/>
      <c r="BM400" s="1"/>
      <c r="BN400" s="1"/>
      <c r="BO400" s="1"/>
      <c r="BP400" s="1"/>
      <c r="BQ400" s="1"/>
      <c r="BR400" s="1"/>
      <c r="BS400" s="1"/>
      <c r="BT400" s="1"/>
      <c r="BU400" s="1"/>
      <c r="BV400" s="1"/>
      <c r="BW400" s="1"/>
      <c r="BX400" s="1"/>
      <c r="BY400" s="1"/>
      <c r="BZ400" s="1"/>
      <c r="CA400" s="1"/>
      <c r="CB400" s="1"/>
      <c r="CC400" s="1"/>
      <c r="CD400" s="1"/>
      <c r="CE400" s="1"/>
      <c r="CF400" s="1"/>
      <c r="CG400" s="1"/>
    </row>
    <row r="401" spans="81:81" ht="15.75" customHeight="1" x14ac:dyDescent="0.15">
      <c r="CC401" s="1"/>
    </row>
    <row r="402" spans="81:81" ht="51.75" customHeight="1" x14ac:dyDescent="0.15">
      <c r="CC402" s="1"/>
    </row>
    <row r="403" spans="81:81" ht="51.75" customHeight="1" x14ac:dyDescent="0.15">
      <c r="CC403" s="1"/>
    </row>
    <row r="404" spans="81:81" ht="51.75" customHeight="1" x14ac:dyDescent="0.15">
      <c r="CC404" s="1"/>
    </row>
    <row r="405" spans="81:81" ht="51.75" customHeight="1" x14ac:dyDescent="0.15">
      <c r="CC405" s="1"/>
    </row>
    <row r="406" spans="81:81" ht="51.75" customHeight="1" x14ac:dyDescent="0.15">
      <c r="CC406" s="1"/>
    </row>
    <row r="407" spans="81:81" ht="51.75" customHeight="1" x14ac:dyDescent="0.15">
      <c r="CC407" s="1"/>
    </row>
    <row r="408" spans="81:81" ht="51.75" customHeight="1" x14ac:dyDescent="0.15">
      <c r="CC408" s="1"/>
    </row>
    <row r="409" spans="81:81" ht="51.75" customHeight="1" x14ac:dyDescent="0.15">
      <c r="CC409" s="1"/>
    </row>
    <row r="410" spans="81:81" ht="51.75" customHeight="1" x14ac:dyDescent="0.15">
      <c r="CC410" s="1"/>
    </row>
    <row r="411" spans="81:81" ht="51.75" customHeight="1" x14ac:dyDescent="0.15">
      <c r="CC411" s="1"/>
    </row>
    <row r="412" spans="81:81" ht="51.75" customHeight="1" x14ac:dyDescent="0.15">
      <c r="CC412" s="1"/>
    </row>
    <row r="413" spans="81:81" ht="51.75" customHeight="1" x14ac:dyDescent="0.15">
      <c r="CC413" s="1"/>
    </row>
    <row r="414" spans="81:81" ht="51.75" customHeight="1" x14ac:dyDescent="0.15">
      <c r="CC414" s="1"/>
    </row>
    <row r="415" spans="81:81" ht="51.75" customHeight="1" x14ac:dyDescent="0.15">
      <c r="CC415" s="1"/>
    </row>
    <row r="416" spans="81:81" ht="51.75" customHeight="1" x14ac:dyDescent="0.15">
      <c r="CC416" s="1"/>
    </row>
    <row r="417" spans="81:81" ht="51.75" customHeight="1" x14ac:dyDescent="0.15">
      <c r="CC417" s="1"/>
    </row>
    <row r="418" spans="81:81" ht="51.75" customHeight="1" x14ac:dyDescent="0.15">
      <c r="CC418" s="1"/>
    </row>
    <row r="419" spans="81:81" ht="51.75" customHeight="1" x14ac:dyDescent="0.15">
      <c r="CC419" s="1"/>
    </row>
    <row r="420" spans="81:81" ht="51.75" customHeight="1" x14ac:dyDescent="0.15">
      <c r="CC420" s="1"/>
    </row>
    <row r="421" spans="81:81" ht="51.75" customHeight="1" x14ac:dyDescent="0.15">
      <c r="CC421" s="1"/>
    </row>
    <row r="422" spans="81:81" ht="51.75" customHeight="1" x14ac:dyDescent="0.15">
      <c r="CC422" s="1"/>
    </row>
    <row r="423" spans="81:81" ht="51.75" customHeight="1" x14ac:dyDescent="0.15">
      <c r="CC423" s="1"/>
    </row>
    <row r="424" spans="81:81" ht="51.75" customHeight="1" x14ac:dyDescent="0.15">
      <c r="CC424" s="1"/>
    </row>
    <row r="425" spans="81:81" ht="51.75" customHeight="1" x14ac:dyDescent="0.15">
      <c r="CC425" s="1"/>
    </row>
    <row r="426" spans="81:81" ht="51.75" customHeight="1" x14ac:dyDescent="0.15">
      <c r="CC426" s="1"/>
    </row>
    <row r="427" spans="81:81" ht="51.75" customHeight="1" x14ac:dyDescent="0.15">
      <c r="CC427" s="1"/>
    </row>
    <row r="428" spans="81:81" ht="51.75" customHeight="1" x14ac:dyDescent="0.15">
      <c r="CC428" s="1"/>
    </row>
    <row r="429" spans="81:81" ht="51.75" customHeight="1" x14ac:dyDescent="0.15">
      <c r="CC429" s="1"/>
    </row>
    <row r="430" spans="81:81" ht="51.75" customHeight="1" x14ac:dyDescent="0.15">
      <c r="CC430" s="1"/>
    </row>
    <row r="431" spans="81:81" ht="51.75" customHeight="1" x14ac:dyDescent="0.15">
      <c r="CC431" s="1"/>
    </row>
    <row r="432" spans="81:81" ht="51.75" customHeight="1" x14ac:dyDescent="0.15">
      <c r="CC432" s="1"/>
    </row>
    <row r="433" spans="81:81" ht="51.75" customHeight="1" x14ac:dyDescent="0.15">
      <c r="CC433" s="1"/>
    </row>
    <row r="434" spans="81:81" ht="51.75" customHeight="1" x14ac:dyDescent="0.15">
      <c r="CC434" s="1"/>
    </row>
    <row r="435" spans="81:81" ht="51.75" customHeight="1" x14ac:dyDescent="0.15">
      <c r="CC435" s="1"/>
    </row>
    <row r="436" spans="81:81" ht="51.75" customHeight="1" x14ac:dyDescent="0.15">
      <c r="CC436" s="1"/>
    </row>
    <row r="437" spans="81:81" ht="51.75" customHeight="1" x14ac:dyDescent="0.15">
      <c r="CC437" s="1"/>
    </row>
    <row r="438" spans="81:81" ht="51.75" customHeight="1" x14ac:dyDescent="0.15">
      <c r="CC438" s="1"/>
    </row>
    <row r="439" spans="81:81" ht="51.75" customHeight="1" x14ac:dyDescent="0.15">
      <c r="CC439" s="1"/>
    </row>
    <row r="440" spans="81:81" ht="51.75" customHeight="1" x14ac:dyDescent="0.15">
      <c r="CC440" s="1"/>
    </row>
    <row r="441" spans="81:81" ht="51.75" customHeight="1" x14ac:dyDescent="0.15">
      <c r="CC441" s="1"/>
    </row>
    <row r="442" spans="81:81" ht="51.75" customHeight="1" x14ac:dyDescent="0.15">
      <c r="CC442" s="1"/>
    </row>
    <row r="443" spans="81:81" ht="15.75" customHeight="1" x14ac:dyDescent="0.15">
      <c r="CC443" s="1"/>
    </row>
    <row r="444" spans="81:81" x14ac:dyDescent="0.15">
      <c r="CC444" s="1"/>
    </row>
    <row r="445" spans="81:81" x14ac:dyDescent="0.15">
      <c r="CC445" s="1"/>
    </row>
    <row r="446" spans="81:81" x14ac:dyDescent="0.15">
      <c r="CC446" s="1"/>
    </row>
    <row r="447" spans="81:81" x14ac:dyDescent="0.15">
      <c r="CC447" s="1"/>
    </row>
    <row r="448" spans="81:81" x14ac:dyDescent="0.15">
      <c r="CC448" s="1"/>
    </row>
  </sheetData>
  <mergeCells count="184">
    <mergeCell ref="AH5:AK5"/>
    <mergeCell ref="AL5:AS5"/>
    <mergeCell ref="BR5:BU5"/>
    <mergeCell ref="BV5:CC5"/>
    <mergeCell ref="AH91:AK91"/>
    <mergeCell ref="AL91:AS91"/>
    <mergeCell ref="BR91:BU91"/>
    <mergeCell ref="BV91:CC91"/>
    <mergeCell ref="AH143:AK143"/>
    <mergeCell ref="AL143:AS143"/>
    <mergeCell ref="BR143:BU143"/>
    <mergeCell ref="BV143:CC143"/>
    <mergeCell ref="AU13:BD15"/>
    <mergeCell ref="H6:AR6"/>
    <mergeCell ref="AU6:CB6"/>
    <mergeCell ref="AV21:AV33"/>
    <mergeCell ref="AV35:AV47"/>
    <mergeCell ref="AV49:AV61"/>
    <mergeCell ref="AY17:BA18"/>
    <mergeCell ref="BB17:BC18"/>
    <mergeCell ref="BE17:BG18"/>
    <mergeCell ref="BH17:BJ18"/>
    <mergeCell ref="BK17:BL18"/>
    <mergeCell ref="I255:M267"/>
    <mergeCell ref="N255:P267"/>
    <mergeCell ref="H151:Y153"/>
    <mergeCell ref="AA151:AR153"/>
    <mergeCell ref="Y181:Y182"/>
    <mergeCell ref="Y196:Y197"/>
    <mergeCell ref="BK192:BK193"/>
    <mergeCell ref="BK197:BK198"/>
    <mergeCell ref="BK202:BK203"/>
    <mergeCell ref="BK207:BK208"/>
    <mergeCell ref="BK212:BK213"/>
    <mergeCell ref="BK217:BK218"/>
    <mergeCell ref="BK222:BK223"/>
    <mergeCell ref="BK227:BK228"/>
    <mergeCell ref="BK232:BK233"/>
    <mergeCell ref="BK237:BK238"/>
    <mergeCell ref="X178:AB179"/>
    <mergeCell ref="AH241:AK241"/>
    <mergeCell ref="AL241:AS241"/>
    <mergeCell ref="Y236:Y237"/>
    <mergeCell ref="BK187:BK188"/>
    <mergeCell ref="H144:AR144"/>
    <mergeCell ref="L17:N18"/>
    <mergeCell ref="I17:K18"/>
    <mergeCell ref="O17:P18"/>
    <mergeCell ref="R17:T18"/>
    <mergeCell ref="U17:W18"/>
    <mergeCell ref="X17:Y18"/>
    <mergeCell ref="I21:I33"/>
    <mergeCell ref="I35:I47"/>
    <mergeCell ref="I49:I61"/>
    <mergeCell ref="I346:P346"/>
    <mergeCell ref="Q346:W346"/>
    <mergeCell ref="Y345:AR345"/>
    <mergeCell ref="BK278:BK279"/>
    <mergeCell ref="BK182:BK183"/>
    <mergeCell ref="AU346:AU370"/>
    <mergeCell ref="BA255:BC267"/>
    <mergeCell ref="AB254:AF266"/>
    <mergeCell ref="AU248:BJ250"/>
    <mergeCell ref="BK346:BK353"/>
    <mergeCell ref="AW345:BH345"/>
    <mergeCell ref="BK354:BK356"/>
    <mergeCell ref="BK357:BK359"/>
    <mergeCell ref="BK360:BK364"/>
    <mergeCell ref="AG254:AI266"/>
    <mergeCell ref="H248:Y250"/>
    <mergeCell ref="AA248:AR250"/>
    <mergeCell ref="Y303:Y304"/>
    <mergeCell ref="Y308:Y309"/>
    <mergeCell ref="Y313:Y314"/>
    <mergeCell ref="H340:AR343"/>
    <mergeCell ref="Y278:Y279"/>
    <mergeCell ref="Y318:Y319"/>
    <mergeCell ref="Y323:Y324"/>
    <mergeCell ref="AU371:AU379"/>
    <mergeCell ref="H377:W377"/>
    <mergeCell ref="H378:W383"/>
    <mergeCell ref="H355:W355"/>
    <mergeCell ref="H356:O357"/>
    <mergeCell ref="P356:W357"/>
    <mergeCell ref="P358:W362"/>
    <mergeCell ref="H358:O362"/>
    <mergeCell ref="Y375:AR375"/>
    <mergeCell ref="H364:W364"/>
    <mergeCell ref="G1:AS1"/>
    <mergeCell ref="H146:AR149"/>
    <mergeCell ref="AU340:CB343"/>
    <mergeCell ref="BL248:CB250"/>
    <mergeCell ref="Y201:Y202"/>
    <mergeCell ref="Y206:Y207"/>
    <mergeCell ref="Y211:Y212"/>
    <mergeCell ref="Y216:Y217"/>
    <mergeCell ref="BM345:CA345"/>
    <mergeCell ref="H345:W345"/>
    <mergeCell ref="Y221:Y222"/>
    <mergeCell ref="Y226:Y227"/>
    <mergeCell ref="Y231:Y232"/>
    <mergeCell ref="Y186:Y187"/>
    <mergeCell ref="Y191:Y192"/>
    <mergeCell ref="H7:AR11"/>
    <mergeCell ref="AU7:CB11"/>
    <mergeCell ref="AV17:AX18"/>
    <mergeCell ref="S126:V127"/>
    <mergeCell ref="Z118:AG118"/>
    <mergeCell ref="Z123:AD124"/>
    <mergeCell ref="Z126:AD127"/>
    <mergeCell ref="AB157:AF169"/>
    <mergeCell ref="AG157:AI169"/>
    <mergeCell ref="CN73:CT73"/>
    <mergeCell ref="AI123:AM124"/>
    <mergeCell ref="AI126:AM127"/>
    <mergeCell ref="AI129:AM130"/>
    <mergeCell ref="AI118:AP118"/>
    <mergeCell ref="AI120:AM121"/>
    <mergeCell ref="S129:V130"/>
    <mergeCell ref="Z129:AD130"/>
    <mergeCell ref="S118:X118"/>
    <mergeCell ref="Z120:AD121"/>
    <mergeCell ref="H100:W101"/>
    <mergeCell ref="I123:Q124"/>
    <mergeCell ref="I120:Q121"/>
    <mergeCell ref="I129:Q130"/>
    <mergeCell ref="I126:Q127"/>
    <mergeCell ref="S120:V121"/>
    <mergeCell ref="S123:V124"/>
    <mergeCell ref="I77:I87"/>
    <mergeCell ref="I63:I75"/>
    <mergeCell ref="AV77:AV89"/>
    <mergeCell ref="AV63:AV75"/>
    <mergeCell ref="H94:AR98"/>
    <mergeCell ref="H92:AR92"/>
    <mergeCell ref="J77:AR87"/>
    <mergeCell ref="AU144:CB144"/>
    <mergeCell ref="H242:AR242"/>
    <mergeCell ref="AU242:CB242"/>
    <mergeCell ref="H339:AR339"/>
    <mergeCell ref="AU339:CB339"/>
    <mergeCell ref="AU92:CB92"/>
    <mergeCell ref="AU94:CB98"/>
    <mergeCell ref="H13:Q15"/>
    <mergeCell ref="AV158:AZ170"/>
    <mergeCell ref="BA158:BC170"/>
    <mergeCell ref="H243:AR246"/>
    <mergeCell ref="AU146:CB149"/>
    <mergeCell ref="AU243:CB246"/>
    <mergeCell ref="AU151:BJ153"/>
    <mergeCell ref="BM157:BQ169"/>
    <mergeCell ref="BL151:CB153"/>
    <mergeCell ref="BR157:BT169"/>
    <mergeCell ref="I158:M170"/>
    <mergeCell ref="N158:P170"/>
    <mergeCell ref="Y328:Y329"/>
    <mergeCell ref="Y333:Y334"/>
    <mergeCell ref="BK283:BK284"/>
    <mergeCell ref="BK288:BK289"/>
    <mergeCell ref="BK293:BK294"/>
    <mergeCell ref="X275:AB277"/>
    <mergeCell ref="BI179:BM180"/>
    <mergeCell ref="BI275:BM277"/>
    <mergeCell ref="BR241:BU241"/>
    <mergeCell ref="BV241:CC241"/>
    <mergeCell ref="AH338:AK338"/>
    <mergeCell ref="AL338:AS338"/>
    <mergeCell ref="BR338:BU338"/>
    <mergeCell ref="BV338:CC338"/>
    <mergeCell ref="BK298:BK299"/>
    <mergeCell ref="BK303:BK304"/>
    <mergeCell ref="BK308:BK309"/>
    <mergeCell ref="BK313:BK314"/>
    <mergeCell ref="BK318:BK319"/>
    <mergeCell ref="BK323:BK324"/>
    <mergeCell ref="BK328:BK329"/>
    <mergeCell ref="BK333:BK334"/>
    <mergeCell ref="Y283:Y284"/>
    <mergeCell ref="Y288:Y289"/>
    <mergeCell ref="Y293:Y294"/>
    <mergeCell ref="Y298:Y299"/>
    <mergeCell ref="BM254:BQ266"/>
    <mergeCell ref="BR254:BT266"/>
    <mergeCell ref="AV255:AZ267"/>
  </mergeCells>
  <phoneticPr fontId="1"/>
  <pageMargins left="0.70866141732283472" right="0.70866141732283472" top="0.74803149606299213" bottom="0.74803149606299213" header="0.31496062992125984" footer="0.31496062992125984"/>
  <pageSetup paperSize="9" scale="24" fitToWidth="2" fitToHeight="0" pageOrder="overThenDown" orientation="portrait" r:id="rId1"/>
  <rowBreaks count="4" manualBreakCount="4">
    <brk id="90" min="6" max="80" man="1"/>
    <brk id="142" min="6" max="80" man="1"/>
    <brk id="240" min="6" max="80" man="1"/>
    <brk id="337" min="6" max="80" man="1"/>
  </rowBreaks>
  <colBreaks count="1" manualBreakCount="1">
    <brk id="45" min="4" max="38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JO13"/>
  <sheetViews>
    <sheetView topLeftCell="A4" zoomScale="70" zoomScaleNormal="70" workbookViewId="0">
      <selection sqref="A1:A7"/>
    </sheetView>
  </sheetViews>
  <sheetFormatPr defaultColWidth="9" defaultRowHeight="13.5" x14ac:dyDescent="0.15"/>
  <cols>
    <col min="1" max="1" width="9" style="102"/>
    <col min="2" max="2" width="14.5" style="102" customWidth="1"/>
    <col min="3" max="3" width="9" style="102" customWidth="1"/>
    <col min="4" max="4" width="9" style="102"/>
    <col min="5" max="5" width="13.375" style="102" bestFit="1" customWidth="1"/>
    <col min="6" max="6" width="13.375" style="102" customWidth="1"/>
    <col min="7" max="7" width="17.375" style="102" customWidth="1"/>
    <col min="8" max="27" width="9" style="82"/>
    <col min="28" max="28" width="9" style="82" customWidth="1"/>
    <col min="29" max="160" width="9" style="82"/>
    <col min="161" max="161" width="7.625" style="82" customWidth="1"/>
    <col min="162" max="168" width="9.125" style="82" customWidth="1"/>
    <col min="169" max="197" width="9" style="82"/>
    <col min="198" max="198" width="8.125" style="82" bestFit="1" customWidth="1"/>
    <col min="199" max="16384" width="9" style="82"/>
  </cols>
  <sheetData>
    <row r="1" spans="1:275" s="83" customFormat="1" ht="256.5" x14ac:dyDescent="0.15">
      <c r="A1" s="915" t="s">
        <v>5</v>
      </c>
      <c r="B1" s="915" t="s">
        <v>18</v>
      </c>
      <c r="C1" s="106" t="str" cm="1">
        <f t="array" ref="C1:FS8">TRANSPOSE(IF(入力①!C52:J224="","",入力①!C52:J224))</f>
        <v>「空間の状態確認シート」・「居心地の良さ確認シート」の調査結果を入力してください。</v>
      </c>
      <c r="D1" s="106" t="str">
        <v>※ 過去調査結果がある場合、過去調査結果を「R～T列」に入力してください。過去調査の分析ツールの同セルの結果をコピー＆ペーストすることで簡単に記入することが可能です。</v>
      </c>
      <c r="E1" s="106" t="str">
        <v>所属</v>
      </c>
      <c r="F1" s="106" t="str">
        <v>職名</v>
      </c>
      <c r="G1" s="106" t="str">
        <v>職種</v>
      </c>
      <c r="H1" s="104" t="str">
        <v>氏名</v>
      </c>
      <c r="I1" s="104" t="str">
        <v>性別</v>
      </c>
      <c r="J1" s="104" t="str">
        <v>年齢</v>
      </c>
      <c r="K1" s="104" t="str">
        <v>国籍</v>
      </c>
      <c r="L1" s="104" t="str">
        <v>調査種別</v>
      </c>
      <c r="M1" s="104" t="str">
        <v>空間の状態確認シート①（沿道建物・土地状況）</v>
      </c>
      <c r="N1" s="104" t="str">
        <v/>
      </c>
      <c r="O1" s="104" t="str">
        <v/>
      </c>
      <c r="P1" s="104" t="str">
        <v/>
      </c>
      <c r="Q1" s="104" t="str">
        <v/>
      </c>
      <c r="R1" s="104" t="str">
        <v/>
      </c>
      <c r="S1" s="104" t="str">
        <v/>
      </c>
      <c r="T1" s="104" t="str">
        <v/>
      </c>
      <c r="U1" s="104" t="str">
        <v/>
      </c>
      <c r="V1" s="104" t="str">
        <v/>
      </c>
      <c r="W1" s="104" t="str">
        <v/>
      </c>
      <c r="X1" s="104" t="str">
        <v/>
      </c>
      <c r="Y1" s="104" t="str">
        <v/>
      </c>
      <c r="Z1" s="104" t="str">
        <v/>
      </c>
      <c r="AA1" s="104" t="str">
        <v>空間の状態確認シート②（機能・設え状況）</v>
      </c>
      <c r="AB1" s="104" t="str">
        <v/>
      </c>
      <c r="AC1" s="104" t="str">
        <v/>
      </c>
      <c r="AD1" s="104" t="str">
        <v/>
      </c>
      <c r="AE1" s="104" t="str">
        <v/>
      </c>
      <c r="AF1" s="104" t="str">
        <v/>
      </c>
      <c r="AG1" s="104" t="str">
        <v/>
      </c>
      <c r="AH1" s="104" t="str">
        <v/>
      </c>
      <c r="AI1" s="104" t="str">
        <v/>
      </c>
      <c r="AJ1" s="104" t="str">
        <v/>
      </c>
      <c r="AK1" s="104" t="str">
        <v/>
      </c>
      <c r="AL1" s="104" t="str">
        <v/>
      </c>
      <c r="AM1" s="104" t="str">
        <v/>
      </c>
      <c r="AN1" s="104" t="str">
        <v/>
      </c>
      <c r="AO1" s="104" t="str">
        <v/>
      </c>
      <c r="AP1" s="104" t="str">
        <v/>
      </c>
      <c r="AQ1" s="104" t="str">
        <v/>
      </c>
      <c r="AR1" s="104" t="str">
        <v/>
      </c>
      <c r="AS1" s="104" t="str">
        <v/>
      </c>
      <c r="AT1" s="104" t="str">
        <v/>
      </c>
      <c r="AU1" s="104" t="str">
        <v/>
      </c>
      <c r="AV1" s="104" t="str">
        <v/>
      </c>
      <c r="AW1" s="104" t="str">
        <v/>
      </c>
      <c r="AX1" s="104" t="str">
        <v/>
      </c>
      <c r="AY1" s="104" t="str">
        <v/>
      </c>
      <c r="AZ1" s="103" t="str">
        <v/>
      </c>
      <c r="BA1" s="104" t="str">
        <v/>
      </c>
      <c r="BB1" s="104" t="str">
        <v/>
      </c>
      <c r="BC1" s="104" t="str">
        <v/>
      </c>
      <c r="BD1" s="104" t="str">
        <v/>
      </c>
      <c r="BE1" s="104" t="str">
        <v/>
      </c>
      <c r="BF1" s="104" t="str">
        <v/>
      </c>
      <c r="BG1" s="104" t="str">
        <v/>
      </c>
      <c r="BH1" s="104" t="str">
        <v/>
      </c>
      <c r="BI1" s="104" t="str">
        <v/>
      </c>
      <c r="BJ1" s="104" t="str">
        <v/>
      </c>
      <c r="BK1" s="104" t="str">
        <v/>
      </c>
      <c r="BL1" s="104" t="str">
        <v/>
      </c>
      <c r="BM1" s="104" t="str">
        <v/>
      </c>
      <c r="BN1" s="104" t="str">
        <v/>
      </c>
      <c r="BO1" s="104" t="str">
        <v/>
      </c>
      <c r="BP1" s="104" t="str">
        <v/>
      </c>
      <c r="BQ1" s="104" t="str">
        <v/>
      </c>
      <c r="BR1" s="104" t="str">
        <v/>
      </c>
      <c r="BS1" s="104" t="str">
        <v/>
      </c>
      <c r="BT1" s="104" t="str">
        <v/>
      </c>
      <c r="BU1" s="104" t="str">
        <v/>
      </c>
      <c r="BV1" s="104" t="str">
        <v/>
      </c>
      <c r="BW1" s="104" t="str">
        <v/>
      </c>
      <c r="BX1" s="104" t="str">
        <v/>
      </c>
      <c r="BY1" s="104" t="str">
        <v/>
      </c>
      <c r="BZ1" s="104" t="str">
        <v/>
      </c>
      <c r="CA1" s="104" t="str">
        <v/>
      </c>
      <c r="CB1" s="104" t="str">
        <v>居心地の良さ確認シート</v>
      </c>
      <c r="CC1" s="104" t="str">
        <v/>
      </c>
      <c r="CD1" s="104" t="str">
        <v/>
      </c>
      <c r="CE1" s="104" t="str">
        <v/>
      </c>
      <c r="CF1" s="104" t="str">
        <v/>
      </c>
      <c r="CG1" s="104" t="str">
        <v/>
      </c>
      <c r="CH1" s="104" t="str">
        <v/>
      </c>
      <c r="CI1" s="104" t="str">
        <v/>
      </c>
      <c r="CJ1" s="104" t="str">
        <v/>
      </c>
      <c r="CK1" s="104" t="str">
        <v/>
      </c>
      <c r="CL1" s="104" t="str">
        <v/>
      </c>
      <c r="CM1" s="104" t="str">
        <v/>
      </c>
      <c r="CN1" s="104" t="str">
        <v/>
      </c>
      <c r="CO1" s="104" t="str">
        <v/>
      </c>
      <c r="CP1" s="104" t="str">
        <v/>
      </c>
      <c r="CQ1" s="104" t="str">
        <v/>
      </c>
      <c r="CR1" s="104" t="str">
        <v/>
      </c>
      <c r="CS1" s="104" t="str">
        <v/>
      </c>
      <c r="CT1" s="104" t="str">
        <v/>
      </c>
      <c r="CU1" s="104" t="str">
        <v/>
      </c>
      <c r="CV1" s="104" t="str">
        <v/>
      </c>
      <c r="CW1" s="104" t="str">
        <v/>
      </c>
      <c r="CX1" s="104" t="str">
        <v/>
      </c>
      <c r="CY1" s="104" t="str">
        <v/>
      </c>
      <c r="CZ1" s="104" t="str">
        <v/>
      </c>
      <c r="DA1" s="104" t="str">
        <v/>
      </c>
      <c r="DB1" s="104" t="str">
        <v/>
      </c>
      <c r="DC1" s="104" t="str">
        <v/>
      </c>
      <c r="DD1" s="104" t="str">
        <v/>
      </c>
      <c r="DE1" s="104" t="str">
        <v/>
      </c>
      <c r="DF1" s="104" t="str">
        <v/>
      </c>
      <c r="DG1" s="104" t="str">
        <v/>
      </c>
      <c r="DH1" s="104" t="str">
        <v/>
      </c>
      <c r="DI1" s="104" t="str">
        <v/>
      </c>
      <c r="DJ1" s="104" t="str">
        <v/>
      </c>
      <c r="DK1" s="104" t="str">
        <v/>
      </c>
      <c r="DL1" s="104" t="str">
        <v/>
      </c>
      <c r="DM1" s="104" t="str">
        <v/>
      </c>
      <c r="DN1" s="104" t="str">
        <v/>
      </c>
      <c r="DO1" s="104" t="str">
        <v/>
      </c>
      <c r="DP1" s="104" t="str">
        <v/>
      </c>
      <c r="DQ1" s="104" t="str">
        <v/>
      </c>
      <c r="DR1" s="104" t="str">
        <v/>
      </c>
      <c r="DS1" s="104" t="str">
        <v/>
      </c>
      <c r="DT1" s="104" t="str">
        <v/>
      </c>
      <c r="DU1" s="104" t="str">
        <v/>
      </c>
      <c r="DV1" s="104" t="str">
        <v/>
      </c>
      <c r="DW1" s="104" t="str">
        <v/>
      </c>
      <c r="DX1" s="104" t="str">
        <v/>
      </c>
      <c r="DY1" s="104" t="str">
        <v/>
      </c>
      <c r="DZ1" s="104" t="str">
        <v/>
      </c>
      <c r="EA1" s="104" t="str">
        <v/>
      </c>
      <c r="EB1" s="104" t="str">
        <v/>
      </c>
      <c r="EC1" s="104" t="str">
        <v/>
      </c>
      <c r="ED1" s="104" t="str">
        <v/>
      </c>
      <c r="EE1" s="104" t="str">
        <v/>
      </c>
      <c r="EF1" s="104" t="str">
        <v/>
      </c>
      <c r="EG1" s="104" t="str">
        <v/>
      </c>
      <c r="EH1" s="104" t="str">
        <v/>
      </c>
      <c r="EI1" s="104" t="str">
        <v/>
      </c>
      <c r="EJ1" s="104" t="str">
        <v/>
      </c>
      <c r="EK1" s="104" t="str">
        <v/>
      </c>
      <c r="EL1" s="104" t="str">
        <v/>
      </c>
      <c r="EM1" s="104" t="str">
        <v/>
      </c>
      <c r="EN1" s="104" t="str">
        <v/>
      </c>
      <c r="EO1" s="104" t="str">
        <v/>
      </c>
      <c r="EP1" s="104" t="str">
        <v/>
      </c>
      <c r="EQ1" s="104" t="str">
        <v/>
      </c>
      <c r="ER1" s="104" t="str">
        <v/>
      </c>
      <c r="ES1" s="104" t="str">
        <v/>
      </c>
      <c r="ET1" s="104" t="str">
        <v/>
      </c>
      <c r="EU1" s="104" t="str">
        <v/>
      </c>
      <c r="EV1" s="104" t="str">
        <v/>
      </c>
      <c r="EW1" s="104" t="str">
        <v/>
      </c>
      <c r="EX1" s="104" t="str">
        <v/>
      </c>
      <c r="EY1" s="104" t="str">
        <v/>
      </c>
      <c r="EZ1" s="104" t="str">
        <v/>
      </c>
      <c r="FA1" s="104" t="str">
        <v/>
      </c>
      <c r="FB1" s="104" t="str">
        <v/>
      </c>
      <c r="FC1" s="104" t="str">
        <v/>
      </c>
      <c r="FD1" s="104" t="str">
        <v/>
      </c>
      <c r="FE1" s="104" t="str">
        <v/>
      </c>
      <c r="FF1" s="104" t="str">
        <v/>
      </c>
      <c r="FG1" s="104" t="str">
        <v/>
      </c>
      <c r="FH1" s="104" t="str">
        <v/>
      </c>
      <c r="FI1" s="104" t="str">
        <v/>
      </c>
      <c r="FJ1" s="104" t="str">
        <v/>
      </c>
      <c r="FK1" s="104" t="str">
        <v/>
      </c>
      <c r="FL1" s="104" t="str">
        <v/>
      </c>
      <c r="FM1" s="104" t="str">
        <v/>
      </c>
      <c r="FN1" s="104" t="str">
        <v/>
      </c>
      <c r="FO1" s="104" t="str">
        <v/>
      </c>
      <c r="FP1" s="104" t="str">
        <v/>
      </c>
      <c r="FQ1" s="104" t="str">
        <v/>
      </c>
      <c r="FR1" s="104" t="str">
        <v/>
      </c>
      <c r="FS1" s="104" t="str">
        <v/>
      </c>
      <c r="FT1" s="104"/>
      <c r="FU1" s="104"/>
      <c r="FV1" s="104"/>
      <c r="FW1" s="104"/>
      <c r="FX1" s="104"/>
      <c r="FY1" s="104"/>
      <c r="FZ1" s="104"/>
      <c r="GA1" s="104"/>
      <c r="GB1" s="104"/>
      <c r="GC1" s="104"/>
      <c r="GD1" s="104"/>
      <c r="GE1" s="104"/>
      <c r="GF1" s="104"/>
      <c r="GG1" s="104"/>
      <c r="GH1" s="104"/>
      <c r="GI1" s="297"/>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c r="IZ1" s="104"/>
      <c r="JA1" s="104"/>
      <c r="JB1" s="104"/>
      <c r="JC1" s="104"/>
      <c r="JD1" s="104"/>
      <c r="JE1" s="104"/>
      <c r="JF1" s="104"/>
      <c r="JG1" s="104"/>
      <c r="JH1" s="104"/>
      <c r="JI1" s="104"/>
      <c r="JJ1" s="104"/>
      <c r="JK1" s="104"/>
      <c r="JL1" s="104"/>
      <c r="JM1" s="104"/>
      <c r="JN1" s="104"/>
      <c r="JO1" s="104"/>
    </row>
    <row r="2" spans="1:275" s="83" customFormat="1" ht="13.5" customHeight="1" x14ac:dyDescent="0.15">
      <c r="A2" s="915"/>
      <c r="B2" s="915"/>
      <c r="C2" s="106" t="str">
        <v/>
      </c>
      <c r="D2" s="106" t="str">
        <v/>
      </c>
      <c r="E2" s="106" t="str">
        <v/>
      </c>
      <c r="F2" s="106" t="str">
        <v/>
      </c>
      <c r="G2" s="106" t="str">
        <v/>
      </c>
      <c r="H2" s="83" t="str">
        <v/>
      </c>
      <c r="I2" s="83" t="str">
        <v/>
      </c>
      <c r="J2" s="83" t="str">
        <v/>
      </c>
      <c r="K2" s="83" t="str">
        <v/>
      </c>
      <c r="L2" s="83" t="str">
        <v>カテゴリ</v>
      </c>
      <c r="M2" s="83" t="str">
        <v>建築</v>
      </c>
      <c r="N2" s="83" t="str">
        <v/>
      </c>
      <c r="O2" s="83" t="str">
        <v/>
      </c>
      <c r="P2" s="83" t="str">
        <v/>
      </c>
      <c r="Q2" s="83" t="str">
        <v/>
      </c>
      <c r="R2" s="83" t="str">
        <v/>
      </c>
      <c r="S2" s="83" t="str">
        <v/>
      </c>
      <c r="T2" s="83" t="str">
        <v/>
      </c>
      <c r="U2" s="83" t="str">
        <v/>
      </c>
      <c r="V2" s="83" t="str">
        <v/>
      </c>
      <c r="W2" s="83" t="str">
        <v>土地</v>
      </c>
      <c r="X2" s="83" t="str">
        <v/>
      </c>
      <c r="Y2" s="83" t="str">
        <v/>
      </c>
      <c r="Z2" s="83" t="str">
        <v>備考</v>
      </c>
      <c r="AA2" s="83" t="str">
        <v>滞在のしやすさ</v>
      </c>
      <c r="AB2" s="83" t="str">
        <v/>
      </c>
      <c r="AC2" s="83" t="str">
        <v/>
      </c>
      <c r="AD2" s="83" t="str">
        <v/>
      </c>
      <c r="AE2" s="83" t="str">
        <v/>
      </c>
      <c r="AF2" s="83" t="str">
        <v/>
      </c>
      <c r="AG2" s="83" t="str">
        <v/>
      </c>
      <c r="AH2" s="83" t="str">
        <v/>
      </c>
      <c r="AI2" s="83" t="str">
        <v/>
      </c>
      <c r="AJ2" s="83" t="str">
        <v/>
      </c>
      <c r="AK2" s="83" t="str">
        <v/>
      </c>
      <c r="AL2" s="83" t="str">
        <v/>
      </c>
      <c r="AM2" s="83" t="str">
        <v/>
      </c>
      <c r="AN2" s="83" t="str">
        <v/>
      </c>
      <c r="AO2" s="83" t="str">
        <v/>
      </c>
      <c r="AP2" s="83" t="str">
        <v/>
      </c>
      <c r="AQ2" s="83" t="str">
        <v/>
      </c>
      <c r="AR2" s="83" t="str">
        <v/>
      </c>
      <c r="AS2" s="83" t="str">
        <v/>
      </c>
      <c r="AT2" s="83" t="str">
        <v/>
      </c>
      <c r="AU2" s="83" t="str">
        <v/>
      </c>
      <c r="AV2" s="83" t="str">
        <v/>
      </c>
      <c r="AW2" s="83" t="str">
        <v/>
      </c>
      <c r="AX2" s="83" t="str">
        <v/>
      </c>
      <c r="AY2" s="83" t="str">
        <v/>
      </c>
      <c r="AZ2" s="83" t="str">
        <v>歩きやすさ</v>
      </c>
      <c r="BA2" s="83" t="str">
        <v/>
      </c>
      <c r="BB2" s="83" t="str">
        <v/>
      </c>
      <c r="BC2" s="83" t="str">
        <v/>
      </c>
      <c r="BD2" s="83" t="str">
        <v/>
      </c>
      <c r="BE2" s="83" t="str">
        <v/>
      </c>
      <c r="BF2" s="83" t="str">
        <v/>
      </c>
      <c r="BG2" s="83" t="str">
        <v/>
      </c>
      <c r="BH2" s="83" t="str">
        <v/>
      </c>
      <c r="BI2" s="83" t="str">
        <v>景観・雰囲気</v>
      </c>
      <c r="BJ2" s="83" t="str">
        <v/>
      </c>
      <c r="BK2" s="83" t="str">
        <v/>
      </c>
      <c r="BL2" s="83" t="str">
        <v/>
      </c>
      <c r="BM2" s="83" t="str">
        <v/>
      </c>
      <c r="BN2" s="83" t="str">
        <v/>
      </c>
      <c r="BO2" s="83" t="str">
        <v/>
      </c>
      <c r="BP2" s="83" t="str">
        <v/>
      </c>
      <c r="BQ2" s="83" t="str">
        <v>アクセスのしやすさ</v>
      </c>
      <c r="BR2" s="83" t="str">
        <v/>
      </c>
      <c r="BS2" s="83" t="str">
        <v/>
      </c>
      <c r="BT2" s="83" t="str">
        <v>その他</v>
      </c>
      <c r="BU2" s="83" t="str">
        <v/>
      </c>
      <c r="BV2" s="83" t="str">
        <v/>
      </c>
      <c r="BW2" s="83" t="str">
        <v>自由記述欄</v>
      </c>
      <c r="BX2" s="83" t="str">
        <v>(必要な項目があれば適宜追加してください)</v>
      </c>
      <c r="BY2" s="83" t="str">
        <v/>
      </c>
      <c r="BZ2" s="83" t="str">
        <v/>
      </c>
      <c r="CA2" s="83" t="str">
        <v/>
      </c>
      <c r="CB2" s="83" t="str">
        <v>安心感</v>
      </c>
      <c r="CC2" s="83" t="str">
        <v/>
      </c>
      <c r="CD2" s="83" t="str">
        <v/>
      </c>
      <c r="CE2" s="83" t="str">
        <v/>
      </c>
      <c r="CF2" s="83" t="str">
        <v/>
      </c>
      <c r="CG2" s="83" t="str">
        <v/>
      </c>
      <c r="CH2" s="83" t="str">
        <v/>
      </c>
      <c r="CI2" s="83" t="str">
        <v/>
      </c>
      <c r="CJ2" s="83" t="str">
        <v/>
      </c>
      <c r="CK2" s="83" t="str">
        <v/>
      </c>
      <c r="CL2" s="83" t="str">
        <v/>
      </c>
      <c r="CM2" s="83" t="str">
        <v/>
      </c>
      <c r="CN2" s="83" t="str">
        <v/>
      </c>
      <c r="CO2" s="83" t="str">
        <v/>
      </c>
      <c r="CP2" s="83" t="str">
        <v/>
      </c>
      <c r="CQ2" s="83" t="str">
        <v/>
      </c>
      <c r="CR2" s="83" t="str">
        <v/>
      </c>
      <c r="CS2" s="83" t="str">
        <v/>
      </c>
      <c r="CT2" s="83" t="str">
        <v/>
      </c>
      <c r="CU2" s="83" t="str">
        <v/>
      </c>
      <c r="CV2" s="83" t="str">
        <v/>
      </c>
      <c r="CW2" s="83" t="str">
        <v/>
      </c>
      <c r="CX2" s="83" t="str">
        <v/>
      </c>
      <c r="CY2" s="83" t="str">
        <v/>
      </c>
      <c r="CZ2" s="83" t="str">
        <v>寛容性</v>
      </c>
      <c r="DA2" s="83" t="str">
        <v/>
      </c>
      <c r="DB2" s="83" t="str">
        <v/>
      </c>
      <c r="DC2" s="83" t="str">
        <v/>
      </c>
      <c r="DD2" s="83" t="str">
        <v/>
      </c>
      <c r="DE2" s="83" t="str">
        <v/>
      </c>
      <c r="DF2" s="83" t="str">
        <v/>
      </c>
      <c r="DG2" s="83" t="str">
        <v/>
      </c>
      <c r="DH2" s="83" t="str">
        <v/>
      </c>
      <c r="DI2" s="83" t="str">
        <v/>
      </c>
      <c r="DJ2" s="83" t="str">
        <v/>
      </c>
      <c r="DK2" s="83" t="str">
        <v/>
      </c>
      <c r="DL2" s="83" t="str">
        <v/>
      </c>
      <c r="DM2" s="83" t="str">
        <v/>
      </c>
      <c r="DN2" s="83" t="str">
        <v/>
      </c>
      <c r="DO2" s="83" t="str">
        <v/>
      </c>
      <c r="DP2" s="83" t="str">
        <v/>
      </c>
      <c r="DQ2" s="83" t="str">
        <v/>
      </c>
      <c r="DR2" s="83" t="str">
        <v/>
      </c>
      <c r="DS2" s="83" t="str">
        <v/>
      </c>
      <c r="DT2" s="83" t="str">
        <v/>
      </c>
      <c r="DU2" s="83" t="str">
        <v/>
      </c>
      <c r="DV2" s="83" t="str">
        <v/>
      </c>
      <c r="DW2" s="83" t="str">
        <v/>
      </c>
      <c r="DX2" s="83" t="str">
        <v>安らぎ感</v>
      </c>
      <c r="DY2" s="83" t="str">
        <v/>
      </c>
      <c r="DZ2" s="83" t="str">
        <v/>
      </c>
      <c r="EA2" s="83" t="str">
        <v/>
      </c>
      <c r="EB2" s="83" t="str">
        <v/>
      </c>
      <c r="EC2" s="83" t="str">
        <v/>
      </c>
      <c r="ED2" s="83" t="str">
        <v/>
      </c>
      <c r="EE2" s="83" t="str">
        <v/>
      </c>
      <c r="EF2" s="83" t="str">
        <v/>
      </c>
      <c r="EG2" s="83" t="str">
        <v/>
      </c>
      <c r="EH2" s="83" t="str">
        <v/>
      </c>
      <c r="EI2" s="83" t="str">
        <v/>
      </c>
      <c r="EJ2" s="83" t="str">
        <v/>
      </c>
      <c r="EK2" s="83" t="str">
        <v/>
      </c>
      <c r="EL2" s="83" t="str">
        <v/>
      </c>
      <c r="EM2" s="83" t="str">
        <v/>
      </c>
      <c r="EN2" s="83" t="str">
        <v/>
      </c>
      <c r="EO2" s="83" t="str">
        <v/>
      </c>
      <c r="EP2" s="83" t="str">
        <v/>
      </c>
      <c r="EQ2" s="83" t="str">
        <v/>
      </c>
      <c r="ER2" s="83" t="str">
        <v/>
      </c>
      <c r="ES2" s="83" t="str">
        <v/>
      </c>
      <c r="ET2" s="83" t="str">
        <v/>
      </c>
      <c r="EU2" s="83" t="str">
        <v/>
      </c>
      <c r="EV2" s="83" t="str">
        <v>期待感</v>
      </c>
      <c r="EW2" s="83" t="str">
        <v/>
      </c>
      <c r="EX2" s="83" t="str">
        <v/>
      </c>
      <c r="EY2" s="83" t="str">
        <v/>
      </c>
      <c r="EZ2" s="83" t="str">
        <v/>
      </c>
      <c r="FA2" s="83" t="str">
        <v/>
      </c>
      <c r="FB2" s="83" t="str">
        <v/>
      </c>
      <c r="FC2" s="83" t="str">
        <v/>
      </c>
      <c r="FD2" s="83" t="str">
        <v/>
      </c>
      <c r="FE2" s="83" t="str">
        <v/>
      </c>
      <c r="FF2" s="83" t="str">
        <v/>
      </c>
      <c r="FG2" s="83" t="str">
        <v/>
      </c>
      <c r="FH2" s="83" t="str">
        <v/>
      </c>
      <c r="FI2" s="83" t="str">
        <v/>
      </c>
      <c r="FJ2" s="83" t="str">
        <v/>
      </c>
      <c r="FK2" s="83" t="str">
        <v/>
      </c>
      <c r="FL2" s="83" t="str">
        <v/>
      </c>
      <c r="FM2" s="83" t="str">
        <v/>
      </c>
      <c r="FN2" s="83" t="str">
        <v/>
      </c>
      <c r="FO2" s="83" t="str">
        <v/>
      </c>
      <c r="FP2" s="83" t="str">
        <v/>
      </c>
      <c r="FQ2" s="83" t="str">
        <v/>
      </c>
      <c r="FR2" s="83" t="str">
        <v/>
      </c>
      <c r="FS2" s="83" t="str">
        <v/>
      </c>
    </row>
    <row r="3" spans="1:275" s="83" customFormat="1" ht="13.35" customHeight="1" x14ac:dyDescent="0.15">
      <c r="A3" s="915"/>
      <c r="B3" s="915"/>
      <c r="C3" s="106" t="str">
        <v/>
      </c>
      <c r="D3" s="106" t="str">
        <v/>
      </c>
      <c r="E3" s="106" t="str">
        <v/>
      </c>
      <c r="F3" s="106" t="str">
        <v/>
      </c>
      <c r="G3" s="106" t="str">
        <v/>
      </c>
      <c r="H3" s="83" t="str">
        <v/>
      </c>
      <c r="I3" s="83" t="str">
        <v/>
      </c>
      <c r="J3" s="83" t="str">
        <v/>
      </c>
      <c r="K3" s="83" t="str">
        <v/>
      </c>
      <c r="L3" s="83" t="str">
        <v>大項目</v>
      </c>
      <c r="M3" s="83" t="str">
        <v>利用</v>
      </c>
      <c r="N3" s="83" t="str">
        <v/>
      </c>
      <c r="O3" s="83" t="str">
        <v/>
      </c>
      <c r="P3" s="83" t="str">
        <v/>
      </c>
      <c r="Q3" s="83" t="str">
        <v/>
      </c>
      <c r="R3" s="83" t="str">
        <v/>
      </c>
      <c r="S3" s="83" t="str">
        <v/>
      </c>
      <c r="T3" s="83" t="str">
        <v/>
      </c>
      <c r="U3" s="83" t="str">
        <v/>
      </c>
      <c r="V3" s="83" t="str">
        <v>未利用</v>
      </c>
      <c r="W3" s="83" t="str">
        <v>利用</v>
      </c>
      <c r="X3" s="83" t="str">
        <v/>
      </c>
      <c r="Y3" s="83" t="str">
        <v>未利用</v>
      </c>
      <c r="Z3" s="83" t="str">
        <v/>
      </c>
      <c r="AA3" s="83" t="str">
        <v/>
      </c>
      <c r="AB3" s="83" t="str">
        <v/>
      </c>
      <c r="AC3" s="83" t="str">
        <v/>
      </c>
      <c r="AD3" s="83" t="str">
        <v/>
      </c>
      <c r="AE3" s="83" t="str">
        <v/>
      </c>
      <c r="AF3" s="83" t="str">
        <v/>
      </c>
      <c r="AG3" s="83" t="str">
        <v/>
      </c>
      <c r="AH3" s="83" t="str">
        <v/>
      </c>
      <c r="AI3" s="83" t="str">
        <v/>
      </c>
      <c r="AJ3" s="83" t="str">
        <v/>
      </c>
      <c r="AK3" s="83" t="str">
        <v/>
      </c>
      <c r="AL3" s="83" t="str">
        <v/>
      </c>
      <c r="AM3" s="83" t="str">
        <v/>
      </c>
      <c r="AN3" s="83" t="str">
        <v/>
      </c>
      <c r="AO3" s="83" t="str">
        <v/>
      </c>
      <c r="AP3" s="83" t="str">
        <v/>
      </c>
      <c r="AQ3" s="83" t="str">
        <v/>
      </c>
      <c r="AR3" s="83" t="str">
        <v/>
      </c>
      <c r="AS3" s="83" t="str">
        <v/>
      </c>
      <c r="AT3" s="83" t="str">
        <v/>
      </c>
      <c r="AU3" s="83" t="str">
        <v/>
      </c>
      <c r="AV3" s="83" t="str">
        <v/>
      </c>
      <c r="AW3" s="83" t="str">
        <v/>
      </c>
      <c r="AX3" s="83" t="str">
        <v/>
      </c>
      <c r="AY3" s="83" t="str">
        <v/>
      </c>
      <c r="AZ3" s="83" t="str">
        <v/>
      </c>
      <c r="BA3" s="83" t="str">
        <v/>
      </c>
      <c r="BB3" s="83" t="str">
        <v/>
      </c>
      <c r="BC3" s="83" t="str">
        <v/>
      </c>
      <c r="BD3" s="83" t="str">
        <v/>
      </c>
      <c r="BE3" s="83" t="str">
        <v/>
      </c>
      <c r="BF3" s="83" t="str">
        <v/>
      </c>
      <c r="BG3" s="83" t="str">
        <v/>
      </c>
      <c r="BH3" s="83" t="str">
        <v/>
      </c>
      <c r="BI3" s="83" t="str">
        <v/>
      </c>
      <c r="BJ3" s="83" t="str">
        <v/>
      </c>
      <c r="BK3" s="83" t="str">
        <v/>
      </c>
      <c r="BL3" s="83" t="str">
        <v/>
      </c>
      <c r="BM3" s="83" t="str">
        <v/>
      </c>
      <c r="BN3" s="83" t="str">
        <v/>
      </c>
      <c r="BO3" s="83" t="str">
        <v/>
      </c>
      <c r="BP3" s="83" t="str">
        <v/>
      </c>
      <c r="BQ3" s="83" t="str">
        <v/>
      </c>
      <c r="BR3" s="83" t="str">
        <v/>
      </c>
      <c r="BS3" s="83" t="str">
        <v/>
      </c>
      <c r="BT3" s="83" t="str">
        <v/>
      </c>
      <c r="BU3" s="83" t="str">
        <v/>
      </c>
      <c r="BV3" s="83" t="str">
        <v/>
      </c>
      <c r="BW3" s="83" t="str">
        <v/>
      </c>
      <c r="BX3" s="83" t="str">
        <v/>
      </c>
      <c r="BY3" s="83" t="str">
        <v/>
      </c>
      <c r="BZ3" s="83" t="str">
        <v/>
      </c>
      <c r="CA3" s="83" t="str">
        <v/>
      </c>
      <c r="CB3" s="83" t="str">
        <v>標準項目</v>
      </c>
      <c r="CC3" s="83" t="str">
        <v/>
      </c>
      <c r="CD3" s="83" t="str">
        <v/>
      </c>
      <c r="CE3" s="83" t="str">
        <v/>
      </c>
      <c r="CF3" s="83" t="str">
        <v/>
      </c>
      <c r="CG3" s="83" t="str">
        <v/>
      </c>
      <c r="CH3" s="83" t="str">
        <v/>
      </c>
      <c r="CI3" s="83" t="str">
        <v/>
      </c>
      <c r="CJ3" s="83" t="str">
        <v/>
      </c>
      <c r="CK3" s="83" t="str">
        <v/>
      </c>
      <c r="CL3" s="83" t="str">
        <v/>
      </c>
      <c r="CM3" s="83" t="str">
        <v/>
      </c>
      <c r="CN3" s="83" t="str">
        <v/>
      </c>
      <c r="CO3" s="83" t="str">
        <v/>
      </c>
      <c r="CP3" s="83" t="str">
        <v/>
      </c>
      <c r="CQ3" s="83" t="str">
        <v/>
      </c>
      <c r="CR3" s="83" t="str">
        <v>入替項目</v>
      </c>
      <c r="CS3" s="83" t="str">
        <v/>
      </c>
      <c r="CT3" s="83" t="str">
        <v/>
      </c>
      <c r="CU3" s="83" t="str">
        <v/>
      </c>
      <c r="CV3" s="83" t="str">
        <v/>
      </c>
      <c r="CW3" s="83" t="str">
        <v/>
      </c>
      <c r="CX3" s="83" t="str">
        <v/>
      </c>
      <c r="CY3" s="83" t="str">
        <v/>
      </c>
      <c r="CZ3" s="105" t="str">
        <v>標準項目</v>
      </c>
      <c r="DA3" s="83" t="str">
        <v/>
      </c>
      <c r="DB3" s="83" t="str">
        <v/>
      </c>
      <c r="DC3" s="83" t="str">
        <v/>
      </c>
      <c r="DD3" s="83" t="str">
        <v/>
      </c>
      <c r="DE3" s="83" t="str">
        <v/>
      </c>
      <c r="DF3" s="83" t="str">
        <v/>
      </c>
      <c r="DG3" s="83" t="str">
        <v/>
      </c>
      <c r="DH3" s="83" t="str">
        <v/>
      </c>
      <c r="DI3" s="83" t="str">
        <v/>
      </c>
      <c r="DJ3" s="83" t="str">
        <v/>
      </c>
      <c r="DK3" s="83" t="str">
        <v/>
      </c>
      <c r="DL3" s="83" t="str">
        <v/>
      </c>
      <c r="DM3" s="83" t="str">
        <v/>
      </c>
      <c r="DN3" s="83" t="str">
        <v/>
      </c>
      <c r="DO3" s="83" t="str">
        <v/>
      </c>
      <c r="DP3" s="83" t="str">
        <v>入替項目</v>
      </c>
      <c r="DQ3" s="83" t="str">
        <v/>
      </c>
      <c r="DR3" s="83" t="str">
        <v/>
      </c>
      <c r="DS3" s="83" t="str">
        <v/>
      </c>
      <c r="DT3" s="83" t="str">
        <v/>
      </c>
      <c r="DU3" s="83" t="str">
        <v/>
      </c>
      <c r="DV3" s="83" t="str">
        <v/>
      </c>
      <c r="DW3" s="83" t="str">
        <v/>
      </c>
      <c r="DX3" s="83" t="str">
        <v>標準項目</v>
      </c>
      <c r="DY3" s="83" t="str">
        <v/>
      </c>
      <c r="DZ3" s="83" t="str">
        <v/>
      </c>
      <c r="EA3" s="83" t="str">
        <v/>
      </c>
      <c r="EB3" s="83" t="str">
        <v/>
      </c>
      <c r="EC3" s="83" t="str">
        <v/>
      </c>
      <c r="ED3" s="83" t="str">
        <v/>
      </c>
      <c r="EE3" s="83" t="str">
        <v/>
      </c>
      <c r="EF3" s="83" t="str">
        <v/>
      </c>
      <c r="EG3" s="83" t="str">
        <v/>
      </c>
      <c r="EH3" s="83" t="str">
        <v/>
      </c>
      <c r="EI3" s="83" t="str">
        <v/>
      </c>
      <c r="EJ3" s="83" t="str">
        <v/>
      </c>
      <c r="EK3" s="83" t="str">
        <v/>
      </c>
      <c r="EL3" s="83" t="str">
        <v/>
      </c>
      <c r="EM3" s="83" t="str">
        <v/>
      </c>
      <c r="EN3" s="83" t="str">
        <v>入替項目</v>
      </c>
      <c r="EO3" s="83" t="str">
        <v/>
      </c>
      <c r="EP3" s="83" t="str">
        <v/>
      </c>
      <c r="EQ3" s="83" t="str">
        <v/>
      </c>
      <c r="ER3" s="83" t="str">
        <v/>
      </c>
      <c r="ES3" s="83" t="str">
        <v/>
      </c>
      <c r="ET3" s="83" t="str">
        <v/>
      </c>
      <c r="EU3" s="83" t="str">
        <v/>
      </c>
      <c r="EV3" s="83" t="str">
        <v>標準項目</v>
      </c>
      <c r="EW3" s="83" t="str">
        <v/>
      </c>
      <c r="EX3" s="83" t="str">
        <v/>
      </c>
      <c r="EY3" s="83" t="str">
        <v/>
      </c>
      <c r="EZ3" s="83" t="str">
        <v/>
      </c>
      <c r="FA3" s="83" t="str">
        <v/>
      </c>
      <c r="FB3" s="83" t="str">
        <v/>
      </c>
      <c r="FC3" s="83" t="str">
        <v/>
      </c>
      <c r="FD3" s="83" t="str">
        <v/>
      </c>
      <c r="FE3" s="83" t="str">
        <v/>
      </c>
      <c r="FF3" s="83" t="str">
        <v/>
      </c>
      <c r="FG3" s="83" t="str">
        <v/>
      </c>
      <c r="FH3" s="83" t="str">
        <v/>
      </c>
      <c r="FI3" s="83" t="str">
        <v/>
      </c>
      <c r="FJ3" s="83" t="str">
        <v/>
      </c>
      <c r="FK3" s="83" t="str">
        <v/>
      </c>
      <c r="FL3" s="83" t="str">
        <v>入替項目</v>
      </c>
      <c r="FM3" s="83" t="str">
        <v/>
      </c>
      <c r="FN3" s="83" t="str">
        <v/>
      </c>
      <c r="FO3" s="83" t="str">
        <v/>
      </c>
      <c r="FP3" s="83" t="str">
        <v/>
      </c>
      <c r="FQ3" s="83" t="str">
        <v/>
      </c>
      <c r="FR3" s="83" t="str">
        <v/>
      </c>
      <c r="FS3" s="83" t="str">
        <v/>
      </c>
    </row>
    <row r="4" spans="1:275" s="84" customFormat="1" ht="53.25" customHeight="1" x14ac:dyDescent="0.15">
      <c r="A4" s="915"/>
      <c r="B4" s="915"/>
      <c r="C4" s="106" t="str">
        <v/>
      </c>
      <c r="D4" s="106" t="str">
        <v/>
      </c>
      <c r="E4" s="106" t="str">
        <v/>
      </c>
      <c r="F4" s="106" t="str">
        <v/>
      </c>
      <c r="G4" s="106" t="str">
        <v/>
      </c>
      <c r="H4" s="106" t="str">
        <v/>
      </c>
      <c r="I4" s="106" t="str">
        <v/>
      </c>
      <c r="J4" s="106" t="str">
        <v/>
      </c>
      <c r="K4" s="106" t="str">
        <v/>
      </c>
      <c r="L4" s="106" t="str">
        <v/>
      </c>
      <c r="M4" s="106" t="str">
        <v>飲食店</v>
      </c>
      <c r="N4" s="106" t="str">
        <v/>
      </c>
      <c r="O4" s="106" t="str">
        <v/>
      </c>
      <c r="P4" s="106" t="str">
        <v>販売店</v>
      </c>
      <c r="Q4" s="106" t="str">
        <v/>
      </c>
      <c r="R4" s="106" t="str">
        <v/>
      </c>
      <c r="S4" s="106" t="str">
        <v>その他</v>
      </c>
      <c r="T4" s="106" t="str">
        <v/>
      </c>
      <c r="U4" s="106" t="str">
        <v/>
      </c>
      <c r="V4" s="106" t="str">
        <v/>
      </c>
      <c r="W4" s="106" t="str">
        <v/>
      </c>
      <c r="X4" s="106" t="str">
        <v/>
      </c>
      <c r="Y4" s="106" t="str">
        <v/>
      </c>
      <c r="Z4" s="106" t="str">
        <v/>
      </c>
      <c r="AA4" s="106" t="str">
        <v/>
      </c>
      <c r="AB4" s="106" t="str">
        <v/>
      </c>
      <c r="AC4" s="106" t="str">
        <v/>
      </c>
      <c r="AD4" s="106" t="str">
        <v/>
      </c>
      <c r="AE4" s="106" t="str">
        <v/>
      </c>
      <c r="AF4" s="106" t="str">
        <v/>
      </c>
      <c r="AG4" s="106" t="str">
        <v/>
      </c>
      <c r="AH4" s="106" t="str">
        <v/>
      </c>
      <c r="AI4" s="106" t="str">
        <v/>
      </c>
      <c r="AJ4" s="106" t="str">
        <v/>
      </c>
      <c r="AK4" s="106" t="str">
        <v/>
      </c>
      <c r="AL4" s="106" t="str">
        <v/>
      </c>
      <c r="AM4" s="106" t="str">
        <v/>
      </c>
      <c r="AN4" s="106" t="str">
        <v/>
      </c>
      <c r="AO4" s="106" t="str">
        <v/>
      </c>
      <c r="AP4" s="106" t="str">
        <v/>
      </c>
      <c r="AQ4" s="106" t="str">
        <v/>
      </c>
      <c r="AR4" s="106" t="str">
        <v/>
      </c>
      <c r="AS4" s="106" t="str">
        <v/>
      </c>
      <c r="AT4" s="106" t="str">
        <v/>
      </c>
      <c r="AU4" s="107" t="str">
        <v/>
      </c>
      <c r="AV4" s="107" t="str">
        <v/>
      </c>
      <c r="AW4" s="107" t="str">
        <v/>
      </c>
      <c r="AX4" s="107" t="str">
        <v/>
      </c>
      <c r="AY4" s="107" t="str">
        <v/>
      </c>
      <c r="AZ4" s="106" t="str">
        <v/>
      </c>
      <c r="BA4" s="106" t="str">
        <v/>
      </c>
      <c r="BB4" s="106" t="str">
        <v/>
      </c>
      <c r="BC4" s="106" t="str">
        <v/>
      </c>
      <c r="BD4" s="106" t="str">
        <v/>
      </c>
      <c r="BE4" s="106" t="str">
        <v/>
      </c>
      <c r="BF4" s="106" t="str">
        <v/>
      </c>
      <c r="BG4" s="106" t="str">
        <v/>
      </c>
      <c r="BH4" s="106" t="str">
        <v/>
      </c>
      <c r="BI4" s="106" t="str">
        <v/>
      </c>
      <c r="BJ4" s="106" t="str">
        <v/>
      </c>
      <c r="BK4" s="106" t="str">
        <v/>
      </c>
      <c r="BL4" s="106" t="str">
        <v/>
      </c>
      <c r="BM4" s="106" t="str">
        <v/>
      </c>
      <c r="BN4" s="106" t="str">
        <v/>
      </c>
      <c r="BO4" s="106" t="str">
        <v/>
      </c>
      <c r="BP4" s="106" t="str">
        <v/>
      </c>
      <c r="BQ4" s="106" t="str">
        <v/>
      </c>
      <c r="BR4" s="106" t="str">
        <v/>
      </c>
      <c r="BS4" s="106" t="str">
        <v/>
      </c>
      <c r="BT4" s="106" t="str">
        <v/>
      </c>
      <c r="BU4" s="106" t="str">
        <v/>
      </c>
      <c r="BV4" s="106" t="str">
        <v/>
      </c>
      <c r="BW4" s="106" t="str">
        <v/>
      </c>
      <c r="BX4" s="106" t="str">
        <v/>
      </c>
      <c r="BY4" s="106" t="str">
        <v/>
      </c>
      <c r="BZ4" s="106" t="str">
        <v/>
      </c>
      <c r="CA4" s="106" t="str">
        <v/>
      </c>
      <c r="CB4" s="106" t="str">
        <v>活動</v>
      </c>
      <c r="CC4" s="106" t="str">
        <v>主観</v>
      </c>
      <c r="CD4" s="106" t="str">
        <v>活動</v>
      </c>
      <c r="CE4" s="106" t="str">
        <v>主観</v>
      </c>
      <c r="CF4" s="107" t="str">
        <v>活動</v>
      </c>
      <c r="CG4" s="107" t="str">
        <v>主観</v>
      </c>
      <c r="CH4" s="107" t="str">
        <v>活動</v>
      </c>
      <c r="CI4" s="107" t="str">
        <v>主観</v>
      </c>
      <c r="CJ4" s="107" t="str">
        <v>活動</v>
      </c>
      <c r="CK4" s="107" t="str">
        <v>主観</v>
      </c>
      <c r="CL4" s="107" t="str">
        <v>活動</v>
      </c>
      <c r="CM4" s="107" t="str">
        <v>主観</v>
      </c>
      <c r="CN4" s="107" t="str">
        <v>活動</v>
      </c>
      <c r="CO4" s="107" t="str">
        <v>主観</v>
      </c>
      <c r="CP4" s="107" t="str">
        <v>活動</v>
      </c>
      <c r="CQ4" s="107" t="str">
        <v>主観</v>
      </c>
      <c r="CR4" s="107" t="str">
        <v>活動</v>
      </c>
      <c r="CS4" s="107" t="str">
        <v>主観</v>
      </c>
      <c r="CT4" s="107" t="str">
        <v>活動</v>
      </c>
      <c r="CU4" s="107" t="str">
        <v>主観</v>
      </c>
      <c r="CV4" s="107" t="str">
        <v>活動</v>
      </c>
      <c r="CW4" s="107" t="str">
        <v>主観</v>
      </c>
      <c r="CX4" s="107" t="str">
        <v>活動</v>
      </c>
      <c r="CY4" s="107" t="str">
        <v>主観</v>
      </c>
      <c r="CZ4" s="108" t="str">
        <v>活動</v>
      </c>
      <c r="DA4" s="107" t="str">
        <v>主観</v>
      </c>
      <c r="DB4" s="107" t="str">
        <v>活動</v>
      </c>
      <c r="DC4" s="107" t="str">
        <v>主観</v>
      </c>
      <c r="DD4" s="107" t="str">
        <v>活動</v>
      </c>
      <c r="DE4" s="107" t="str">
        <v>主観</v>
      </c>
      <c r="DF4" s="107" t="str">
        <v>活動</v>
      </c>
      <c r="DG4" s="107" t="str">
        <v>主観</v>
      </c>
      <c r="DH4" s="107" t="str">
        <v>活動</v>
      </c>
      <c r="DI4" s="107" t="str">
        <v>主観</v>
      </c>
      <c r="DJ4" s="107" t="str">
        <v>活動</v>
      </c>
      <c r="DK4" s="107" t="str">
        <v>主観</v>
      </c>
      <c r="DL4" s="107" t="str">
        <v>活動</v>
      </c>
      <c r="DM4" s="107" t="str">
        <v>主観</v>
      </c>
      <c r="DN4" s="107" t="str">
        <v>活動</v>
      </c>
      <c r="DO4" s="107" t="str">
        <v>主観</v>
      </c>
      <c r="DP4" s="106" t="str">
        <v>活動</v>
      </c>
      <c r="DQ4" s="106" t="str">
        <v>主観</v>
      </c>
      <c r="DR4" s="106" t="str">
        <v>活動</v>
      </c>
      <c r="DS4" s="106" t="str">
        <v>主観</v>
      </c>
      <c r="DT4" s="106" t="str">
        <v>活動</v>
      </c>
      <c r="DU4" s="106" t="str">
        <v>主観</v>
      </c>
      <c r="DV4" s="106" t="str">
        <v>活動</v>
      </c>
      <c r="DW4" s="106" t="str">
        <v>主観</v>
      </c>
      <c r="DX4" s="106" t="str">
        <v>活動</v>
      </c>
      <c r="DY4" s="106" t="str">
        <v>主観</v>
      </c>
      <c r="DZ4" s="106" t="str">
        <v>活動</v>
      </c>
      <c r="EA4" s="106" t="str">
        <v>主観</v>
      </c>
      <c r="EB4" s="106" t="str">
        <v>活動</v>
      </c>
      <c r="EC4" s="106" t="str">
        <v>主観</v>
      </c>
      <c r="ED4" s="106" t="str">
        <v>活動</v>
      </c>
      <c r="EE4" s="106" t="str">
        <v>主観</v>
      </c>
      <c r="EF4" s="106" t="str">
        <v>活動</v>
      </c>
      <c r="EG4" s="106" t="str">
        <v>主観</v>
      </c>
      <c r="EH4" s="106" t="str">
        <v>活動</v>
      </c>
      <c r="EI4" s="106" t="str">
        <v>主観</v>
      </c>
      <c r="EJ4" s="106" t="str">
        <v>活動</v>
      </c>
      <c r="EK4" s="106" t="str">
        <v>主観</v>
      </c>
      <c r="EL4" s="106" t="str">
        <v>活動</v>
      </c>
      <c r="EM4" s="106" t="str">
        <v>主観</v>
      </c>
      <c r="EN4" s="106" t="str">
        <v>活動</v>
      </c>
      <c r="EO4" s="106" t="str">
        <v>主観</v>
      </c>
      <c r="EP4" s="106" t="str">
        <v>活動</v>
      </c>
      <c r="EQ4" s="106" t="str">
        <v>主観</v>
      </c>
      <c r="ER4" s="106" t="str">
        <v>活動</v>
      </c>
      <c r="ES4" s="106" t="str">
        <v>主観</v>
      </c>
      <c r="ET4" s="106" t="str">
        <v>活動</v>
      </c>
      <c r="EU4" s="106" t="str">
        <v>主観</v>
      </c>
      <c r="EV4" s="106" t="str">
        <v>活動</v>
      </c>
      <c r="EW4" s="106" t="str">
        <v>主観</v>
      </c>
      <c r="EX4" s="106" t="str">
        <v>活動</v>
      </c>
      <c r="EY4" s="106" t="str">
        <v>主観</v>
      </c>
      <c r="EZ4" s="106" t="str">
        <v>活動</v>
      </c>
      <c r="FA4" s="106" t="str">
        <v>主観</v>
      </c>
      <c r="FB4" s="106" t="str">
        <v>活動</v>
      </c>
      <c r="FC4" s="106" t="str">
        <v>主観</v>
      </c>
      <c r="FD4" s="106" t="str">
        <v>活動</v>
      </c>
      <c r="FE4" s="106" t="str">
        <v>主観</v>
      </c>
      <c r="FF4" s="106" t="str">
        <v>活動</v>
      </c>
      <c r="FG4" s="106" t="str">
        <v>主観</v>
      </c>
      <c r="FH4" s="106" t="str">
        <v>活動</v>
      </c>
      <c r="FI4" s="106" t="str">
        <v>主観</v>
      </c>
      <c r="FJ4" s="106" t="str">
        <v>活動</v>
      </c>
      <c r="FK4" s="106" t="str">
        <v>主観</v>
      </c>
      <c r="FL4" s="106" t="str">
        <v>活動</v>
      </c>
      <c r="FM4" s="106" t="str">
        <v>主観</v>
      </c>
      <c r="FN4" s="106" t="str">
        <v>活動</v>
      </c>
      <c r="FO4" s="106" t="str">
        <v>主観</v>
      </c>
      <c r="FP4" s="106" t="str">
        <v>活動</v>
      </c>
      <c r="FQ4" s="106" t="str">
        <v>主観</v>
      </c>
      <c r="FR4" s="106" t="str">
        <v>活動</v>
      </c>
      <c r="FS4" s="106" t="str">
        <v>主観</v>
      </c>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row>
    <row r="5" spans="1:275" s="84" customFormat="1" ht="288" customHeight="1" x14ac:dyDescent="0.15">
      <c r="A5" s="915"/>
      <c r="B5" s="915"/>
      <c r="C5" s="106" t="str">
        <v/>
      </c>
      <c r="D5" s="106" t="str">
        <v/>
      </c>
      <c r="E5" s="106" t="str">
        <v/>
      </c>
      <c r="F5" s="106" t="str">
        <v/>
      </c>
      <c r="G5" s="106" t="str">
        <v/>
      </c>
      <c r="H5" s="108" t="str">
        <v/>
      </c>
      <c r="I5" s="108" t="str">
        <v/>
      </c>
      <c r="J5" s="108" t="str">
        <v/>
      </c>
      <c r="K5" s="108" t="str">
        <v/>
      </c>
      <c r="L5" s="108" t="str">
        <v>小項目</v>
      </c>
      <c r="M5" s="108" t="str">
        <v>利用者の様子が見やすい</v>
      </c>
      <c r="N5" s="108" t="str">
        <v/>
      </c>
      <c r="O5" s="108" t="str">
        <v>利用者の様子が見にくい</v>
      </c>
      <c r="P5" s="108" t="str">
        <v>利用者の様子が見やすい</v>
      </c>
      <c r="Q5" s="108" t="str">
        <v/>
      </c>
      <c r="R5" s="108" t="str">
        <v>利用者の様子が見にくい</v>
      </c>
      <c r="S5" s="108" t="str">
        <v>利用者の様子が見やすい</v>
      </c>
      <c r="T5" s="108" t="str">
        <v/>
      </c>
      <c r="U5" s="108" t="str">
        <v>利用者の様子が見にくい</v>
      </c>
      <c r="V5" s="108" t="str">
        <v/>
      </c>
      <c r="W5" s="108" t="str">
        <v/>
      </c>
      <c r="X5" s="108" t="str">
        <v/>
      </c>
      <c r="Y5" s="108" t="str">
        <v/>
      </c>
      <c r="Z5" s="108" t="str">
        <v/>
      </c>
      <c r="AA5" s="108" t="str">
        <v>飲食物を買うことができる設備・場所がある</v>
      </c>
      <c r="AB5" s="108" t="str">
        <v>給水・手洗いができる場所がある</v>
      </c>
      <c r="AC5" s="108" t="str">
        <v>雨天時・災害時に避難できる場所がある</v>
      </c>
      <c r="AD5" s="108" t="str">
        <v>トイレが設けられている</v>
      </c>
      <c r="AE5" s="108" t="str">
        <v>多目的トイレが整備されている</v>
      </c>
      <c r="AF5" s="108" t="str">
        <v>案内所・掲示板・デジタルサイネージ等がある</v>
      </c>
      <c r="AG5" s="108" t="str">
        <v>外国語の案内板が整備されている</v>
      </c>
      <c r="AH5" s="108" t="str">
        <v>近くに交番・警察署がある</v>
      </c>
      <c r="AI5" s="108" t="str">
        <v>人の活動エリアから隔離された場所に喫煙スペースがある</v>
      </c>
      <c r="AJ5" s="108" t="str">
        <v>荷物を預けられる場所がある</v>
      </c>
      <c r="AK5" s="108" t="str">
        <v>イスやテーブルなどの設備に可変性がある</v>
      </c>
      <c r="AL5" s="108" t="str">
        <v>座れる場がある</v>
      </c>
      <c r="AM5" s="108" t="str">
        <v>自由に使えるテーブルがある</v>
      </c>
      <c r="AN5" s="108" t="str">
        <v>ゴミ箱が設けられている</v>
      </c>
      <c r="AO5" s="108" t="str">
        <v>子ども用の遊具がある</v>
      </c>
      <c r="AP5" s="108" t="str">
        <v>人が踏み込んで良い芝生が設けられている</v>
      </c>
      <c r="AQ5" s="108" t="str">
        <v>建物外設置物（椅子・販売物等）の設置可能範囲が明確にされている</v>
      </c>
      <c r="AR5" s="108" t="str">
        <v>夜間照明設備が整備されている</v>
      </c>
      <c r="AS5" s="108" t="str">
        <v>段差の無い導線が整備されている</v>
      </c>
      <c r="AT5" s="108" t="str">
        <v>車いす利用者やベビーカー利用者の通行を妨げる障害物がない</v>
      </c>
      <c r="AU5" s="108" t="str">
        <v>防犯カメラが設置されている</v>
      </c>
      <c r="AV5" s="108" t="str">
        <v>様々な目的で活用できるスペースがある（場を可変的に活用できる）</v>
      </c>
      <c r="AW5" s="108" t="str">
        <v>体操や運動に利用可能な場がある</v>
      </c>
      <c r="AX5" s="108" t="str">
        <v>イベントを開催できるスペースがある</v>
      </c>
      <c r="AY5" s="108" t="str">
        <v>Wi-Fi、電源が整備されている</v>
      </c>
      <c r="AZ5" s="108" t="str">
        <v>点字ブロックや音の鳴る信号がある</v>
      </c>
      <c r="BA5" s="109" t="str">
        <v>車両進入防止設備が整備されている</v>
      </c>
      <c r="BB5" s="108" t="str">
        <v>通路の表面にアスファルト以外の化粧材が整備されている</v>
      </c>
      <c r="BC5" s="108" t="str">
        <v>歩行空間に建物等への車両進入口が設けられていない</v>
      </c>
      <c r="BD5" s="108" t="str">
        <v>歩行中に足を止められる交差通路がない</v>
      </c>
      <c r="BE5" s="108" t="str">
        <v>歩行者専用道路になっている（曜日や時間に応じた一時的な指定も含む）</v>
      </c>
      <c r="BF5" s="108" t="str">
        <v>車道と歩道が分かれている</v>
      </c>
      <c r="BG5" s="108" t="str">
        <v>自動車レーンと歩道が分かれている</v>
      </c>
      <c r="BH5" s="108" t="str">
        <v>車両の速度を抑制する対策が講じられている（ゾーン30の指定、ハンプ、狭さく、シケイン等）</v>
      </c>
      <c r="BI5" s="108" t="str">
        <v>アート・展示空間が整備されている</v>
      </c>
      <c r="BJ5" s="108" t="str">
        <v>電灯／樹木に、目にとまるような魅力的な装飾が設けられている</v>
      </c>
      <c r="BK5" s="108" t="str">
        <v>管理の行き届いた植栽（植木・花壇等）が設けられている</v>
      </c>
      <c r="BL5" s="108" t="str">
        <v>錆び・破れ・落書き等がある広告物や看板がない</v>
      </c>
      <c r="BM5" s="108" t="str">
        <v>空中に電線がない</v>
      </c>
      <c r="BN5" s="108" t="str">
        <v>水の流れが設けられている</v>
      </c>
      <c r="BO5" s="108" t="str">
        <v>歴史・伝統を感じる建物がある</v>
      </c>
      <c r="BP5" s="108" t="str">
        <v>伝統的なお店がある</v>
      </c>
      <c r="BQ5" s="108" t="str">
        <v>近くに誰にでもすぐ使える駐輪場がある</v>
      </c>
      <c r="BR5" s="108" t="str">
        <v>近くに誰にでもすぐ使える駐車場がある</v>
      </c>
      <c r="BS5" s="108" t="str">
        <v>近くに公共交通（駅・バス停）がある</v>
      </c>
      <c r="BT5" s="108" t="str">
        <v>管理者が分かる掲示がある</v>
      </c>
      <c r="BU5" s="108" t="str">
        <v>運営主体や運営ルール明確になっている</v>
      </c>
      <c r="BV5" s="108" t="str">
        <v>活動プログラムが実施され、適切な維持管理になっている</v>
      </c>
      <c r="BW5" s="108" t="str">
        <v/>
      </c>
      <c r="BX5" s="108" t="str">
        <v/>
      </c>
      <c r="BY5" s="108" t="str">
        <v/>
      </c>
      <c r="BZ5" s="108" t="str">
        <v/>
      </c>
      <c r="CA5" s="108" t="str">
        <v/>
      </c>
      <c r="CB5" s="108" t="str">
        <v>赤ちゃんを連れている人がいる</v>
      </c>
      <c r="CC5" s="108" t="str">
        <v>赤ちゃんを連れてこられる場所だと感じる</v>
      </c>
      <c r="CD5" s="108" t="str">
        <v>子どもを遊ばせている</v>
      </c>
      <c r="CE5" s="108" t="str">
        <v>子どもを安心して遊ばせられる場所だと感じる</v>
      </c>
      <c r="CF5" s="108" t="str">
        <v>地域の人や警備員など「人の目による防犯」が行われている</v>
      </c>
      <c r="CG5" s="108" t="str">
        <v>地域の人など「人の目による防犯」が行われている安全な場所だと感じる</v>
      </c>
      <c r="CH5" s="108" t="str">
        <v>足腰の弱い人や車いす・ベビーカーの利用者が難なく移動・滞在している</v>
      </c>
      <c r="CI5" s="108" t="str">
        <v>足腰の弱い人や車いす・ベビーカーの利用者が気軽に利用できる場所だと感じる</v>
      </c>
      <c r="CJ5" s="108" t="str">
        <v>自分以外の人が出したゴミを片付ける人がいる</v>
      </c>
      <c r="CK5" s="108" t="str">
        <v>空間がきれいに利用されていて気持ちよく過ごせると感じる</v>
      </c>
      <c r="CL5" s="108" t="str">
        <v>食事をしている人がいる</v>
      </c>
      <c r="CM5" s="108" t="str">
        <v>気持ち良く食事ができる場所だと感じる</v>
      </c>
      <c r="CN5" s="108" t="str">
        <v>鳥や虫を追い払っている人がいない</v>
      </c>
      <c r="CO5" s="108" t="str">
        <v>動物や虫の行動により不快に感じない（例：鳩、犬、猫、アリ、蚊等）</v>
      </c>
      <c r="CP5" s="108" t="str">
        <v>適度な距離を保ちながら過ごしている・歩いている</v>
      </c>
      <c r="CQ5" s="108" t="str">
        <v>他の人との距離が不快ではないと感じる</v>
      </c>
      <c r="CR5" s="108" t="str">
        <v>知人同士が挨拶や世間話をしている</v>
      </c>
      <c r="CS5" s="108" t="str">
        <v>滞在者・通行者同士がお互いに顔や名前を知っているように感じる</v>
      </c>
      <c r="CT5" s="108" t="str">
        <v>横に並んで歩いている人がいる</v>
      </c>
      <c r="CU5" s="108" t="str">
        <v>車両の往来を気にせず並んで歩けると感じる</v>
      </c>
      <c r="CV5" s="108" t="str">
        <v>立ち止まって会話をしている人がいる</v>
      </c>
      <c r="CW5" s="108" t="str">
        <v>周りを気にせず立ち止まって会話できる場所だと感じる</v>
      </c>
      <c r="CX5" s="108" t="str">
        <v>夜一人で歩いている人がいる</v>
      </c>
      <c r="CY5" s="108" t="str">
        <v>夜一人で歩いていても不安にならない場所だと感じる</v>
      </c>
      <c r="CZ5" s="108" t="str">
        <v>入ること、近づくことをためらっている人がいない（沿道建物も含む）</v>
      </c>
      <c r="DA5" s="108" t="str">
        <v>気軽に出入りできる場所だと感じる（沿道建物も含む）</v>
      </c>
      <c r="DB5" s="108" t="str">
        <v>子どもが声を出して遊んでいる</v>
      </c>
      <c r="DC5" s="108" t="str">
        <v>子どもが声を出して遊んでも気にならないと感じる</v>
      </c>
      <c r="DD5" s="108" t="str">
        <v>うたた寝をしている人がいる</v>
      </c>
      <c r="DE5" s="108" t="str">
        <v>周りを気にせずうたた寝できる場所だと感じる</v>
      </c>
      <c r="DF5" s="108" t="str">
        <v>何かの練習をしている人がいる</v>
      </c>
      <c r="DG5" s="108" t="str">
        <v>何かの練習をしたい場所だと感じる</v>
      </c>
      <c r="DH5" s="108" t="str">
        <v>ペットを連れている人がいる</v>
      </c>
      <c r="DI5" s="108" t="str">
        <v>ペットを連れて行ってもよい場所だと感じる</v>
      </c>
      <c r="DJ5" s="108" t="str">
        <v>思い思いの時間を座って過ごしている</v>
      </c>
      <c r="DK5" s="108" t="str">
        <v>思い思いの時間を座って過ごすことができる場所だと感じる</v>
      </c>
      <c r="DL5" s="108" t="str">
        <v>想定外の活動が見られる（ウェディング撮影をしている等）</v>
      </c>
      <c r="DM5" s="108" t="str">
        <v>誰でもここで好きな活動ができる場所だと感じる</v>
      </c>
      <c r="DN5" s="108" t="str">
        <v>多様な服装の人がいる</v>
      </c>
      <c r="DO5" s="108" t="str">
        <v>好きな恰好で行ってもいい場所だと感じる</v>
      </c>
      <c r="DP5" s="108" t="str">
        <v>電話、Web会議をしている人がいる</v>
      </c>
      <c r="DQ5" s="108" t="str">
        <v>電話、Web会議をして発声が許容されると感じる</v>
      </c>
      <c r="DR5" s="108" t="str">
        <v>投稿用と思われる動画を撮影している人がいる</v>
      </c>
      <c r="DS5" s="108" t="str">
        <v>投稿用の動画撮影をしても良い場所だと感じる</v>
      </c>
      <c r="DT5" s="108" t="str">
        <v>周囲より遅いペースで歩いている人がいる</v>
      </c>
      <c r="DU5" s="108" t="str">
        <v>自分のペースで歩ける場所だと感じる</v>
      </c>
      <c r="DV5" s="108" t="str">
        <v>ジョギングなどの軽い運動をしている人がいる</v>
      </c>
      <c r="DW5" s="108" t="str">
        <v>ジョギングなどの軽い運動ができそうな場所だと感じる</v>
      </c>
      <c r="DX5" s="108" t="str">
        <v>ぼーっとしている人がいる</v>
      </c>
      <c r="DY5" s="108" t="str">
        <v>ぼーっとできる場所だと感じる</v>
      </c>
      <c r="DZ5" s="108" t="str">
        <v>座って休憩したり、くつろいだりしている人がいる</v>
      </c>
      <c r="EA5" s="108" t="str">
        <v>座って休憩したり、くつろいだりしたい場所だと感じる</v>
      </c>
      <c r="EB5" s="108" t="str">
        <v>横になって過ごしている人がいる</v>
      </c>
      <c r="EC5" s="108" t="str">
        <v>横になってくつろぎたい場所だと感じる</v>
      </c>
      <c r="ED5" s="108" t="str">
        <v>座って読書をしたり、スマートフォン・タブレットを捜査している人がいる</v>
      </c>
      <c r="EE5" s="108" t="str">
        <v>ゆったり読書をしたい場所だと感じる</v>
      </c>
      <c r="EF5" s="108" t="str">
        <v>花壇や緑などのそばでたたずむ人、眺める人がいる</v>
      </c>
      <c r="EG5" s="108" t="str">
        <v>緑などに囲まれて自然を感じられる場所だと感じる</v>
      </c>
      <c r="EH5" s="108" t="str">
        <v>日光を楽しむ、日陰で過ごす人がいる</v>
      </c>
      <c r="EI5" s="108" t="str">
        <v>陽だまり、または日陰で過ごせる場所が十分あると感じる</v>
      </c>
      <c r="EJ5" s="108" t="str">
        <v>景色を眺める人がいる</v>
      </c>
      <c r="EK5" s="108" t="str">
        <v>眺めたい景色があると感じる</v>
      </c>
      <c r="EL5" s="108" t="str">
        <v>散歩をしている人がいる</v>
      </c>
      <c r="EM5" s="108" t="str">
        <v>ぶらぶらと歩きたい場所だと感じる</v>
      </c>
      <c r="EN5" s="108" t="str">
        <v>複数人で長時間滞在している人がいる（長時間：30分程度）</v>
      </c>
      <c r="EO5" s="108" t="str">
        <v>誰かと長居したい場所だと感じる</v>
      </c>
      <c r="EP5" s="108" t="str">
        <v>お茶をしている人がいる</v>
      </c>
      <c r="EQ5" s="108" t="str">
        <v>ゆったりお茶をしたい場所だと感じる</v>
      </c>
      <c r="ER5" s="108" t="str">
        <v>イヤホンなどで一人で何かを聞いている人がいる</v>
      </c>
      <c r="ES5" s="108" t="str">
        <v>一人で音に耳を傾けたい場所だと感じる</v>
      </c>
      <c r="ET5" s="108" t="str">
        <v>ヨガや体操・ストレッチをしている人がいる</v>
      </c>
      <c r="EU5" s="108" t="str">
        <v>体を軽く動かしてリラックスできる場所だと感じる（ヨガや体操・ストレッチ等）</v>
      </c>
      <c r="EV5" s="108" t="str">
        <v>笑いながら話をしている人がいる</v>
      </c>
      <c r="EW5" s="108" t="str">
        <v>友人や恋人と来て過ごしたい場所だと感じる</v>
      </c>
      <c r="EX5" s="108" t="str">
        <v>複数人で飲食をしている（ピクニックを含む）</v>
      </c>
      <c r="EY5" s="108" t="str">
        <v>複数人で飲食をしたい場所だと感じる（ピクニックを含む）</v>
      </c>
      <c r="EZ5" s="108" t="str">
        <v>初めてあった人と交流している人がいる</v>
      </c>
      <c r="FA5" s="108" t="str">
        <v>人との新しい出会いがありそうな場所だと感じる</v>
      </c>
      <c r="FB5" s="108" t="str">
        <v>何かに群がっている</v>
      </c>
      <c r="FC5" s="108" t="str">
        <v>面白そう・オシャレ・雰囲気の良い人がいる場所だと感じる</v>
      </c>
      <c r="FD5" s="108" t="str">
        <v>沿道や近くでウィンドウショッピングや買い物をしている人がいる</v>
      </c>
      <c r="FE5" s="108" t="str">
        <v>沿道や近くでウィンドウショッピングを楽しみたい場所だと感じる</v>
      </c>
      <c r="FF5" s="110" t="str">
        <v>パフォーマンスをしている</v>
      </c>
      <c r="FG5" s="110" t="str">
        <v>パフォーマンスができる場所だと感じる</v>
      </c>
      <c r="FH5" s="110" t="str">
        <v>子どもや大人が興奮して遊んでいる</v>
      </c>
      <c r="FI5" s="111" t="str">
        <v>魅力的なコンテンツがあり、子どもや大人が楽しく遊べる場所だと感じる</v>
      </c>
      <c r="FJ5" s="111" t="str">
        <v>写真を撮っている人がいる</v>
      </c>
      <c r="FK5" s="111" t="str">
        <v>写真に映える・誰かにシェアしたい場所だと感じる</v>
      </c>
      <c r="FL5" s="111" t="str">
        <v>音楽にのっている人がいる</v>
      </c>
      <c r="FM5" s="111" t="str">
        <v>雰囲気に合った音楽が流れていると感じる</v>
      </c>
      <c r="FN5" s="111" t="str">
        <v>絵を描いている人がいる</v>
      </c>
      <c r="FO5" s="111" t="str">
        <v>絵の題材にふさわしいシーンがあると感じる</v>
      </c>
      <c r="FP5" s="111" t="str">
        <v>視察やツアー、旅行などで訪れている人々がいる</v>
      </c>
      <c r="FQ5" s="111" t="str">
        <v>地域固有の景観やコンテンツがある場所だと感じる</v>
      </c>
      <c r="FR5" s="111" t="str">
        <v>食べ歩きをしている人がいる</v>
      </c>
      <c r="FS5" s="111" t="str">
        <v>食べ歩きをしたい場所だと感じる</v>
      </c>
      <c r="FT5" s="111"/>
      <c r="FU5" s="111"/>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row>
    <row r="6" spans="1:275" ht="172.5" customHeight="1" x14ac:dyDescent="0.15">
      <c r="A6" s="915"/>
      <c r="B6" s="915"/>
      <c r="C6" s="106" t="str">
        <v/>
      </c>
      <c r="D6" s="106" t="str">
        <v/>
      </c>
      <c r="E6" s="106" t="str">
        <v/>
      </c>
      <c r="F6" s="106" t="str">
        <v/>
      </c>
      <c r="G6" s="106" t="str">
        <v/>
      </c>
      <c r="H6" s="108" t="str">
        <v/>
      </c>
      <c r="I6" s="108" t="str">
        <v/>
      </c>
      <c r="J6" s="108" t="str">
        <v/>
      </c>
      <c r="K6" s="108" t="str">
        <v/>
      </c>
      <c r="L6" s="108" t="str">
        <v/>
      </c>
      <c r="M6" s="108" t="str">
        <v>屋外の滞留空間あり（テラス席等）</v>
      </c>
      <c r="N6" s="108" t="str">
        <v>屋外の滞留空間無し</v>
      </c>
      <c r="O6" s="108" t="str">
        <v/>
      </c>
      <c r="P6" s="108" t="str">
        <v>屋外の滞留空間あり（店頭販売等）</v>
      </c>
      <c r="Q6" s="108" t="str">
        <v>屋外の滞留空間無し</v>
      </c>
      <c r="R6" s="108" t="str">
        <v/>
      </c>
      <c r="S6" s="108" t="str">
        <v>屋外の滞留空間あり</v>
      </c>
      <c r="T6" s="108" t="str">
        <v>屋外の滞留空間無し</v>
      </c>
      <c r="U6" s="108" t="str">
        <v/>
      </c>
      <c r="V6" s="108" t="str">
        <v/>
      </c>
      <c r="W6" s="108" t="str">
        <v>イベントの実施</v>
      </c>
      <c r="X6" s="108" t="str">
        <v>実施無し</v>
      </c>
      <c r="Y6" s="108" t="str">
        <v/>
      </c>
      <c r="Z6" s="108" t="str">
        <v/>
      </c>
      <c r="AA6" s="108" t="str">
        <v/>
      </c>
      <c r="AB6" s="108" t="str">
        <v/>
      </c>
      <c r="AC6" s="108" t="str">
        <v/>
      </c>
      <c r="AD6" s="108" t="str">
        <v/>
      </c>
      <c r="AE6" s="108" t="str">
        <v/>
      </c>
      <c r="AF6" s="108" t="str">
        <v/>
      </c>
      <c r="AG6" s="108" t="str">
        <v/>
      </c>
      <c r="AH6" s="108" t="str">
        <v/>
      </c>
      <c r="AI6" s="108" t="str">
        <v/>
      </c>
      <c r="AJ6" s="108" t="str">
        <v/>
      </c>
      <c r="AK6" s="108" t="str">
        <v/>
      </c>
      <c r="AL6" s="108" t="str">
        <v/>
      </c>
      <c r="AM6" s="108" t="str">
        <v/>
      </c>
      <c r="AN6" s="108" t="str">
        <v/>
      </c>
      <c r="AO6" s="108" t="str">
        <v/>
      </c>
      <c r="AP6" s="108" t="str">
        <v/>
      </c>
      <c r="AQ6" s="108" t="str">
        <v/>
      </c>
      <c r="AR6" s="108" t="str">
        <v/>
      </c>
      <c r="AS6" s="108" t="str">
        <v/>
      </c>
      <c r="AT6" s="108" t="str">
        <v/>
      </c>
      <c r="AU6" s="108" t="str">
        <v/>
      </c>
      <c r="AV6" s="108" t="str">
        <v/>
      </c>
      <c r="AW6" s="108" t="str">
        <v/>
      </c>
      <c r="AX6" s="108" t="str">
        <v/>
      </c>
      <c r="AY6" s="108" t="str">
        <v/>
      </c>
      <c r="AZ6" s="108" t="str">
        <v/>
      </c>
      <c r="BA6" s="109" t="str">
        <v/>
      </c>
      <c r="BB6" s="108" t="str">
        <v/>
      </c>
      <c r="BC6" s="108" t="str">
        <v/>
      </c>
      <c r="BD6" s="108" t="str">
        <v/>
      </c>
      <c r="BE6" s="108" t="str">
        <v/>
      </c>
      <c r="BF6" s="108" t="str">
        <v/>
      </c>
      <c r="BG6" s="108" t="str">
        <v/>
      </c>
      <c r="BH6" s="108" t="str">
        <v/>
      </c>
      <c r="BI6" s="108" t="str">
        <v/>
      </c>
      <c r="BJ6" s="108" t="str">
        <v/>
      </c>
      <c r="BK6" s="108" t="str">
        <v/>
      </c>
      <c r="BL6" s="108" t="str">
        <v/>
      </c>
      <c r="BM6" s="108" t="str">
        <v/>
      </c>
      <c r="BN6" s="108" t="str">
        <v/>
      </c>
      <c r="BO6" s="108" t="str">
        <v/>
      </c>
      <c r="BP6" s="108" t="str">
        <v/>
      </c>
      <c r="BQ6" s="108" t="str">
        <v/>
      </c>
      <c r="BR6" s="108" t="str">
        <v/>
      </c>
      <c r="BS6" s="108" t="str">
        <v/>
      </c>
      <c r="BT6" s="108" t="str">
        <v/>
      </c>
      <c r="BU6" s="108" t="str">
        <v/>
      </c>
      <c r="BV6" s="108" t="str">
        <v/>
      </c>
      <c r="BW6" s="108" t="str">
        <v/>
      </c>
      <c r="BX6" s="108" t="str">
        <v/>
      </c>
      <c r="BY6" s="108" t="str">
        <v/>
      </c>
      <c r="BZ6" s="108" t="str">
        <v/>
      </c>
      <c r="CA6" s="108" t="str">
        <v/>
      </c>
      <c r="CB6" s="108" t="str">
        <v/>
      </c>
      <c r="CC6" s="108" t="str">
        <v/>
      </c>
      <c r="CD6" s="108" t="str">
        <v/>
      </c>
      <c r="CE6" s="108" t="str">
        <v/>
      </c>
      <c r="CF6" s="108" t="str">
        <v/>
      </c>
      <c r="CG6" s="108" t="str">
        <v/>
      </c>
      <c r="CH6" s="108" t="str">
        <v/>
      </c>
      <c r="CI6" s="108" t="str">
        <v/>
      </c>
      <c r="CJ6" s="108" t="str">
        <v/>
      </c>
      <c r="CK6" s="108" t="str">
        <v/>
      </c>
      <c r="CL6" s="108" t="str">
        <v/>
      </c>
      <c r="CM6" s="108" t="str">
        <v/>
      </c>
      <c r="CN6" s="108" t="str">
        <v/>
      </c>
      <c r="CO6" s="108" t="str">
        <v/>
      </c>
      <c r="CP6" s="108" t="str">
        <v/>
      </c>
      <c r="CQ6" s="108" t="str">
        <v/>
      </c>
      <c r="CR6" s="108" t="str">
        <v/>
      </c>
      <c r="CS6" s="108" t="str">
        <v/>
      </c>
      <c r="CT6" s="108" t="str">
        <v/>
      </c>
      <c r="CU6" s="108" t="str">
        <v/>
      </c>
      <c r="CV6" s="108" t="str">
        <v/>
      </c>
      <c r="CW6" s="108" t="str">
        <v/>
      </c>
      <c r="CX6" s="108" t="str">
        <v/>
      </c>
      <c r="CY6" s="108" t="str">
        <v/>
      </c>
      <c r="CZ6" s="108" t="str">
        <v/>
      </c>
      <c r="DA6" s="108" t="str">
        <v/>
      </c>
      <c r="DB6" s="108" t="str">
        <v/>
      </c>
      <c r="DC6" s="108" t="str">
        <v/>
      </c>
      <c r="DD6" s="108" t="str">
        <v/>
      </c>
      <c r="DE6" s="108" t="str">
        <v/>
      </c>
      <c r="DF6" s="108" t="str">
        <v/>
      </c>
      <c r="DG6" s="108" t="str">
        <v/>
      </c>
      <c r="DH6" s="108" t="str">
        <v/>
      </c>
      <c r="DI6" s="108" t="str">
        <v/>
      </c>
      <c r="DJ6" s="108" t="str">
        <v/>
      </c>
      <c r="DK6" s="108" t="str">
        <v/>
      </c>
      <c r="DL6" s="108" t="str">
        <v/>
      </c>
      <c r="DM6" s="108" t="str">
        <v/>
      </c>
      <c r="DN6" s="108" t="str">
        <v/>
      </c>
      <c r="DO6" s="108" t="str">
        <v/>
      </c>
      <c r="DP6" s="108" t="str">
        <v/>
      </c>
      <c r="DQ6" s="108" t="str">
        <v/>
      </c>
      <c r="DR6" s="108" t="str">
        <v/>
      </c>
      <c r="DS6" s="108" t="str">
        <v/>
      </c>
      <c r="DT6" s="108" t="str">
        <v/>
      </c>
      <c r="DU6" s="108" t="str">
        <v/>
      </c>
      <c r="DV6" s="108" t="str">
        <v/>
      </c>
      <c r="DW6" s="108" t="str">
        <v/>
      </c>
      <c r="DX6" s="108" t="str">
        <v/>
      </c>
      <c r="DY6" s="108" t="str">
        <v/>
      </c>
      <c r="DZ6" s="108" t="str">
        <v/>
      </c>
      <c r="EA6" s="108" t="str">
        <v/>
      </c>
      <c r="EB6" s="108" t="str">
        <v/>
      </c>
      <c r="EC6" s="108" t="str">
        <v/>
      </c>
      <c r="ED6" s="108" t="str">
        <v/>
      </c>
      <c r="EE6" s="108" t="str">
        <v/>
      </c>
      <c r="EF6" s="108" t="str">
        <v/>
      </c>
      <c r="EG6" s="108" t="str">
        <v/>
      </c>
      <c r="EH6" s="108" t="str">
        <v/>
      </c>
      <c r="EI6" s="108" t="str">
        <v/>
      </c>
      <c r="EJ6" s="108" t="str">
        <v/>
      </c>
      <c r="EK6" s="108" t="str">
        <v/>
      </c>
      <c r="EL6" s="108" t="str">
        <v/>
      </c>
      <c r="EM6" s="108" t="str">
        <v/>
      </c>
      <c r="EN6" s="108" t="str">
        <v/>
      </c>
      <c r="EO6" s="108" t="str">
        <v/>
      </c>
      <c r="EP6" s="108" t="str">
        <v/>
      </c>
      <c r="EQ6" s="108" t="str">
        <v/>
      </c>
      <c r="ER6" s="108" t="str">
        <v/>
      </c>
      <c r="ES6" s="108" t="str">
        <v/>
      </c>
      <c r="ET6" s="108" t="str">
        <v/>
      </c>
      <c r="EU6" s="108" t="str">
        <v/>
      </c>
      <c r="EV6" s="108" t="str">
        <v/>
      </c>
      <c r="EW6" s="108" t="str">
        <v/>
      </c>
      <c r="EX6" s="108" t="str">
        <v/>
      </c>
      <c r="EY6" s="108" t="str">
        <v/>
      </c>
      <c r="EZ6" s="108" t="str">
        <v/>
      </c>
      <c r="FA6" s="108" t="str">
        <v/>
      </c>
      <c r="FB6" s="108" t="str">
        <v/>
      </c>
      <c r="FC6" s="108" t="str">
        <v/>
      </c>
      <c r="FD6" s="108" t="str">
        <v/>
      </c>
      <c r="FE6" s="108" t="str">
        <v/>
      </c>
      <c r="FF6" s="108" t="str">
        <v/>
      </c>
      <c r="FG6" s="108" t="str">
        <v/>
      </c>
      <c r="FH6" s="108" t="str">
        <v/>
      </c>
      <c r="FI6" s="108" t="str">
        <v/>
      </c>
      <c r="FJ6" s="108" t="str">
        <v/>
      </c>
      <c r="FK6" s="108" t="str">
        <v/>
      </c>
      <c r="FL6" s="108" t="str">
        <v/>
      </c>
      <c r="FM6" s="108" t="str">
        <v/>
      </c>
      <c r="FN6" s="108" t="str">
        <v/>
      </c>
      <c r="FO6" s="108" t="str">
        <v/>
      </c>
      <c r="FP6" s="108" t="str">
        <v/>
      </c>
      <c r="FQ6" s="108" t="str">
        <v/>
      </c>
      <c r="FR6" s="108" t="str">
        <v/>
      </c>
      <c r="FS6" s="108" t="str">
        <v/>
      </c>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row>
    <row r="7" spans="1:275" ht="25.5" customHeight="1" x14ac:dyDescent="0.15">
      <c r="A7" s="915"/>
      <c r="B7" s="915"/>
      <c r="C7" s="106" t="str">
        <v/>
      </c>
      <c r="D7" s="106" t="str">
        <v/>
      </c>
      <c r="E7" s="106" t="str">
        <v/>
      </c>
      <c r="F7" s="106" t="str">
        <v/>
      </c>
      <c r="G7" s="106" t="str">
        <v/>
      </c>
      <c r="H7" s="85" t="str">
        <v/>
      </c>
      <c r="I7" s="85" t="str">
        <v/>
      </c>
      <c r="J7" s="85" t="str">
        <v/>
      </c>
      <c r="K7" s="85" t="str">
        <v/>
      </c>
      <c r="L7" s="85" t="str">
        <v/>
      </c>
      <c r="M7" s="85" t="str">
        <v/>
      </c>
      <c r="N7" s="85" t="str">
        <v/>
      </c>
      <c r="O7" s="85" t="str">
        <v/>
      </c>
      <c r="P7" s="85" t="str">
        <v/>
      </c>
      <c r="Q7" s="85" t="str">
        <v/>
      </c>
      <c r="R7" s="85" t="str">
        <v/>
      </c>
      <c r="S7" s="85" t="str">
        <v/>
      </c>
      <c r="T7" s="85" t="str">
        <v/>
      </c>
      <c r="U7" s="85" t="str">
        <v/>
      </c>
      <c r="V7" s="85" t="str">
        <v/>
      </c>
      <c r="W7" s="85" t="str">
        <v xml:space="preserve"> (キッチンカーの設置等を含む)</v>
      </c>
      <c r="X7" s="85" t="str">
        <v/>
      </c>
      <c r="Y7" s="85" t="str">
        <v/>
      </c>
      <c r="Z7" s="85" t="str">
        <v/>
      </c>
      <c r="AA7" s="85" t="str">
        <v/>
      </c>
      <c r="AB7" s="85" t="str">
        <v/>
      </c>
      <c r="AC7" s="85" t="str">
        <v/>
      </c>
      <c r="AD7" s="85" t="str">
        <v/>
      </c>
      <c r="AE7" s="85" t="str">
        <v/>
      </c>
      <c r="AF7" s="85" t="str">
        <v/>
      </c>
      <c r="AG7" s="85" t="str">
        <v/>
      </c>
      <c r="AH7" s="85" t="str">
        <v/>
      </c>
      <c r="AI7" s="85" t="str">
        <v/>
      </c>
      <c r="AJ7" s="85" t="str">
        <v/>
      </c>
      <c r="AK7" s="85" t="str">
        <v/>
      </c>
      <c r="AL7" s="85" t="str">
        <v/>
      </c>
      <c r="AM7" s="85" t="str">
        <v/>
      </c>
      <c r="AN7" s="85" t="str">
        <v/>
      </c>
      <c r="AO7" s="85" t="str">
        <v/>
      </c>
      <c r="AP7" s="85" t="str">
        <v/>
      </c>
      <c r="AQ7" s="85" t="str">
        <v/>
      </c>
      <c r="AR7" s="85" t="str">
        <v/>
      </c>
      <c r="AS7" s="85" t="str">
        <v/>
      </c>
      <c r="AT7" s="85" t="str">
        <v/>
      </c>
      <c r="AU7" s="85" t="str">
        <v/>
      </c>
      <c r="AV7" s="85" t="str">
        <v/>
      </c>
      <c r="AW7" s="85" t="str">
        <v/>
      </c>
      <c r="AX7" s="85" t="str">
        <v/>
      </c>
      <c r="AY7" s="85" t="str">
        <v/>
      </c>
      <c r="AZ7" s="85" t="str">
        <v/>
      </c>
      <c r="BA7" s="85" t="str">
        <v/>
      </c>
      <c r="BB7" s="85" t="str">
        <v/>
      </c>
      <c r="BC7" s="85" t="str">
        <v/>
      </c>
      <c r="BD7" s="85" t="str">
        <v/>
      </c>
      <c r="BE7" s="85" t="str">
        <v/>
      </c>
      <c r="BF7" s="85" t="str">
        <v/>
      </c>
      <c r="BG7" s="85" t="str">
        <v/>
      </c>
      <c r="BH7" s="85" t="str">
        <v/>
      </c>
      <c r="BI7" s="85" t="str">
        <v/>
      </c>
      <c r="BJ7" s="85" t="str">
        <v/>
      </c>
      <c r="BK7" s="85" t="str">
        <v/>
      </c>
      <c r="BL7" s="85" t="str">
        <v/>
      </c>
      <c r="BM7" s="85" t="str">
        <v/>
      </c>
      <c r="BN7" s="85" t="str">
        <v/>
      </c>
      <c r="BO7" s="85" t="str">
        <v/>
      </c>
      <c r="BP7" s="85" t="str">
        <v/>
      </c>
      <c r="BQ7" s="85" t="str">
        <v/>
      </c>
      <c r="BR7" s="85" t="str">
        <v/>
      </c>
      <c r="BS7" s="85" t="str">
        <v/>
      </c>
      <c r="BT7" s="85" t="str">
        <v/>
      </c>
      <c r="BU7" s="85" t="str">
        <v/>
      </c>
      <c r="BV7" s="85" t="str">
        <v/>
      </c>
      <c r="BW7" s="85" t="str">
        <v/>
      </c>
      <c r="BX7" s="85" t="str">
        <v/>
      </c>
      <c r="BY7" s="85" t="str">
        <v/>
      </c>
      <c r="BZ7" s="85" t="str">
        <v/>
      </c>
      <c r="CA7" s="85" t="str">
        <v/>
      </c>
      <c r="CB7" s="85" t="str">
        <v/>
      </c>
      <c r="CC7" s="85" t="str">
        <v/>
      </c>
      <c r="CD7" s="85" t="str">
        <v/>
      </c>
      <c r="CE7" s="85" t="str">
        <v/>
      </c>
      <c r="CF7" s="85" t="str">
        <v/>
      </c>
      <c r="CG7" s="85" t="str">
        <v/>
      </c>
      <c r="CH7" s="85" t="str">
        <v/>
      </c>
      <c r="CI7" s="85" t="str">
        <v/>
      </c>
      <c r="CJ7" s="85" t="str">
        <v/>
      </c>
      <c r="CK7" s="85" t="str">
        <v/>
      </c>
      <c r="CL7" s="85" t="str">
        <v/>
      </c>
      <c r="CM7" s="85" t="str">
        <v/>
      </c>
      <c r="CN7" s="85" t="str">
        <v/>
      </c>
      <c r="CO7" s="85" t="str">
        <v/>
      </c>
      <c r="CP7" s="85" t="str">
        <v/>
      </c>
      <c r="CQ7" s="85" t="str">
        <v/>
      </c>
      <c r="CR7" s="85" t="str">
        <v/>
      </c>
      <c r="CS7" s="85" t="str">
        <v/>
      </c>
      <c r="CT7" s="85" t="str">
        <v/>
      </c>
      <c r="CU7" s="85" t="str">
        <v/>
      </c>
      <c r="CV7" s="85" t="str">
        <v/>
      </c>
      <c r="CW7" s="85" t="str">
        <v/>
      </c>
      <c r="CX7" s="85" t="str">
        <v/>
      </c>
      <c r="CY7" s="85" t="str">
        <v/>
      </c>
      <c r="CZ7" s="85" t="str">
        <v/>
      </c>
      <c r="DA7" s="85" t="str">
        <v/>
      </c>
      <c r="DB7" s="85" t="str">
        <v/>
      </c>
      <c r="DC7" s="85" t="str">
        <v/>
      </c>
      <c r="DD7" s="85" t="str">
        <v/>
      </c>
      <c r="DE7" s="85" t="str">
        <v/>
      </c>
      <c r="DF7" s="85" t="str">
        <v/>
      </c>
      <c r="DG7" s="85" t="str">
        <v/>
      </c>
      <c r="DH7" s="85" t="str">
        <v/>
      </c>
      <c r="DI7" s="85" t="str">
        <v/>
      </c>
      <c r="DJ7" s="85" t="str">
        <v/>
      </c>
      <c r="DK7" s="85" t="str">
        <v/>
      </c>
      <c r="DL7" s="85" t="str">
        <v/>
      </c>
      <c r="DM7" s="85" t="str">
        <v/>
      </c>
      <c r="DN7" s="85" t="str">
        <v/>
      </c>
      <c r="DO7" s="85" t="str">
        <v/>
      </c>
      <c r="DP7" s="85" t="str">
        <v/>
      </c>
      <c r="DQ7" s="85" t="str">
        <v/>
      </c>
      <c r="DR7" s="85" t="str">
        <v/>
      </c>
      <c r="DS7" s="85" t="str">
        <v/>
      </c>
      <c r="DT7" s="85" t="str">
        <v/>
      </c>
      <c r="DU7" s="85" t="str">
        <v/>
      </c>
      <c r="DV7" s="85" t="str">
        <v/>
      </c>
      <c r="DW7" s="85" t="str">
        <v/>
      </c>
      <c r="DX7" s="85" t="str">
        <v/>
      </c>
      <c r="DY7" s="85" t="str">
        <v/>
      </c>
      <c r="DZ7" s="85" t="str">
        <v/>
      </c>
      <c r="EA7" s="85" t="str">
        <v/>
      </c>
      <c r="EB7" s="85" t="str">
        <v/>
      </c>
      <c r="EC7" s="85" t="str">
        <v/>
      </c>
      <c r="ED7" s="85" t="str">
        <v/>
      </c>
      <c r="EE7" s="85" t="str">
        <v/>
      </c>
      <c r="EF7" s="85" t="str">
        <v/>
      </c>
      <c r="EG7" s="85" t="str">
        <v/>
      </c>
      <c r="EH7" s="85" t="str">
        <v/>
      </c>
      <c r="EI7" s="85" t="str">
        <v/>
      </c>
      <c r="EJ7" s="85" t="str">
        <v/>
      </c>
      <c r="EK7" s="85" t="str">
        <v/>
      </c>
      <c r="EL7" s="85" t="str">
        <v/>
      </c>
      <c r="EM7" s="85" t="str">
        <v/>
      </c>
      <c r="EN7" s="85" t="str">
        <v/>
      </c>
      <c r="EO7" s="85" t="str">
        <v/>
      </c>
      <c r="EP7" s="85" t="str">
        <v/>
      </c>
      <c r="EQ7" s="85" t="str">
        <v/>
      </c>
      <c r="ER7" s="85" t="str">
        <v/>
      </c>
      <c r="ES7" s="85" t="str">
        <v/>
      </c>
      <c r="ET7" s="85" t="str">
        <v/>
      </c>
      <c r="EU7" s="85" t="str">
        <v/>
      </c>
      <c r="EV7" s="85" t="str">
        <v/>
      </c>
      <c r="EW7" s="85" t="str">
        <v/>
      </c>
      <c r="EX7" s="85" t="str">
        <v/>
      </c>
      <c r="EY7" s="85" t="str">
        <v/>
      </c>
      <c r="EZ7" s="85" t="str">
        <v/>
      </c>
      <c r="FA7" s="85" t="str">
        <v/>
      </c>
      <c r="FB7" s="85" t="str">
        <v/>
      </c>
      <c r="FC7" s="85" t="str">
        <v/>
      </c>
      <c r="FD7" s="85" t="str">
        <v/>
      </c>
      <c r="FE7" s="85" t="str">
        <v/>
      </c>
      <c r="FF7" s="85" t="str">
        <v/>
      </c>
      <c r="FG7" s="85" t="str">
        <v/>
      </c>
      <c r="FH7" s="85" t="str">
        <v/>
      </c>
      <c r="FI7" s="85" t="str">
        <v/>
      </c>
      <c r="FJ7" s="85" t="str">
        <v/>
      </c>
      <c r="FK7" s="85" t="str">
        <v/>
      </c>
      <c r="FL7" s="85" t="str">
        <v/>
      </c>
      <c r="FM7" s="85" t="str">
        <v/>
      </c>
      <c r="FN7" s="85" t="str">
        <v/>
      </c>
      <c r="FO7" s="85" t="str">
        <v/>
      </c>
      <c r="FP7" s="85" t="str">
        <v/>
      </c>
      <c r="FQ7" s="85" t="str">
        <v/>
      </c>
      <c r="FR7" s="85" t="str">
        <v/>
      </c>
      <c r="FS7" s="85" t="str">
        <v/>
      </c>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row>
    <row r="8" spans="1:275" x14ac:dyDescent="0.15">
      <c r="A8" s="102">
        <v>1</v>
      </c>
      <c r="B8" s="102" t="str">
        <f>入力①!D10</f>
        <v>○○ストリート</v>
      </c>
      <c r="C8" s="82" t="str">
        <v>結果入力欄（出力用）</v>
      </c>
      <c r="D8" s="82" t="str">
        <v>代表値または平均値
（手動入力）</v>
      </c>
      <c r="E8" s="82" t="str">
        <v/>
      </c>
      <c r="F8" s="82" t="str">
        <v/>
      </c>
      <c r="G8" s="82" t="str">
        <v/>
      </c>
      <c r="H8" s="81" t="str">
        <v/>
      </c>
      <c r="I8" s="81" t="str">
        <v/>
      </c>
      <c r="J8" s="81" t="str">
        <v/>
      </c>
      <c r="K8" s="81" t="str">
        <v/>
      </c>
      <c r="L8" s="81" t="str">
        <v/>
      </c>
      <c r="M8" s="81">
        <v>1</v>
      </c>
      <c r="N8" s="81">
        <v>2</v>
      </c>
      <c r="O8" s="81">
        <v>3</v>
      </c>
      <c r="P8" s="81">
        <v>4</v>
      </c>
      <c r="Q8" s="81">
        <v>2</v>
      </c>
      <c r="R8" s="81">
        <v>1</v>
      </c>
      <c r="S8" s="81">
        <v>2</v>
      </c>
      <c r="T8" s="81">
        <v>4</v>
      </c>
      <c r="U8" s="81">
        <v>5</v>
      </c>
      <c r="V8" s="81">
        <v>1</v>
      </c>
      <c r="W8" s="81">
        <v>2</v>
      </c>
      <c r="X8" s="81">
        <v>4</v>
      </c>
      <c r="Y8" s="81">
        <v>5</v>
      </c>
      <c r="Z8" s="81" t="str">
        <v>テスト</v>
      </c>
      <c r="AA8" s="81">
        <v>2</v>
      </c>
      <c r="AB8" s="81">
        <v>1</v>
      </c>
      <c r="AC8" s="81">
        <v>3</v>
      </c>
      <c r="AD8" s="81">
        <v>3</v>
      </c>
      <c r="AE8" s="81">
        <v>1</v>
      </c>
      <c r="AF8" s="81">
        <v>1</v>
      </c>
      <c r="AG8" s="81">
        <v>1</v>
      </c>
      <c r="AH8" s="81">
        <v>1</v>
      </c>
      <c r="AI8" s="81">
        <v>1</v>
      </c>
      <c r="AJ8" s="81">
        <v>1</v>
      </c>
      <c r="AK8" s="81">
        <v>1</v>
      </c>
      <c r="AL8" s="81">
        <v>1</v>
      </c>
      <c r="AM8" s="81">
        <v>1</v>
      </c>
      <c r="AN8" s="81">
        <v>1</v>
      </c>
      <c r="AO8" s="81">
        <v>1</v>
      </c>
      <c r="AP8" s="81">
        <v>2</v>
      </c>
      <c r="AQ8" s="81">
        <v>1</v>
      </c>
      <c r="AR8" s="81">
        <v>1</v>
      </c>
      <c r="AS8" s="81">
        <v>1</v>
      </c>
      <c r="AT8" s="81">
        <v>1</v>
      </c>
      <c r="AU8" s="81">
        <v>1</v>
      </c>
      <c r="AV8" s="81">
        <v>1</v>
      </c>
      <c r="AW8" s="81">
        <v>1</v>
      </c>
      <c r="AX8" s="81">
        <v>1</v>
      </c>
      <c r="AY8" s="81">
        <v>1</v>
      </c>
      <c r="AZ8" s="81">
        <v>1</v>
      </c>
      <c r="BA8" s="81">
        <v>3</v>
      </c>
      <c r="BB8" s="81">
        <v>3</v>
      </c>
      <c r="BC8" s="81">
        <v>3</v>
      </c>
      <c r="BD8" s="81">
        <v>3</v>
      </c>
      <c r="BE8" s="81">
        <v>3</v>
      </c>
      <c r="BF8" s="81">
        <v>3</v>
      </c>
      <c r="BG8" s="81">
        <v>3</v>
      </c>
      <c r="BH8" s="81">
        <v>2</v>
      </c>
      <c r="BI8" s="81">
        <v>1</v>
      </c>
      <c r="BJ8" s="81">
        <v>1</v>
      </c>
      <c r="BK8" s="81">
        <v>3</v>
      </c>
      <c r="BL8" s="81">
        <v>2</v>
      </c>
      <c r="BM8" s="81">
        <v>1</v>
      </c>
      <c r="BN8" s="81">
        <v>1</v>
      </c>
      <c r="BO8" s="81">
        <v>1</v>
      </c>
      <c r="BP8" s="81">
        <v>3</v>
      </c>
      <c r="BQ8" s="81">
        <v>1</v>
      </c>
      <c r="BR8" s="81">
        <v>1</v>
      </c>
      <c r="BS8" s="81">
        <v>1</v>
      </c>
      <c r="BT8" s="81">
        <v>1</v>
      </c>
      <c r="BU8" s="81">
        <v>1</v>
      </c>
      <c r="BV8" s="81">
        <v>1</v>
      </c>
      <c r="BW8" s="81" t="str">
        <v/>
      </c>
      <c r="BX8" s="81" t="str">
        <v/>
      </c>
      <c r="BY8" s="81" t="str">
        <v/>
      </c>
      <c r="BZ8" s="81" t="str">
        <v/>
      </c>
      <c r="CA8" s="81" t="str">
        <v/>
      </c>
      <c r="CB8" s="81">
        <v>1</v>
      </c>
      <c r="CC8" s="81">
        <v>4</v>
      </c>
      <c r="CD8" s="81">
        <v>3</v>
      </c>
      <c r="CE8" s="81">
        <v>4</v>
      </c>
      <c r="CF8" s="81">
        <v>3</v>
      </c>
      <c r="CG8" s="81">
        <v>4</v>
      </c>
      <c r="CH8" s="81">
        <v>2</v>
      </c>
      <c r="CI8" s="81">
        <v>4</v>
      </c>
      <c r="CJ8" s="81">
        <v>4</v>
      </c>
      <c r="CK8" s="81">
        <v>4</v>
      </c>
      <c r="CL8" s="81">
        <v>4</v>
      </c>
      <c r="CM8" s="81">
        <v>4</v>
      </c>
      <c r="CN8" s="81" t="str">
        <v/>
      </c>
      <c r="CO8" s="81" t="str">
        <v/>
      </c>
      <c r="CP8" s="81">
        <v>4</v>
      </c>
      <c r="CQ8" s="81">
        <v>4</v>
      </c>
      <c r="CR8" s="81">
        <v>2</v>
      </c>
      <c r="CS8" s="81">
        <v>4</v>
      </c>
      <c r="CT8" s="81" t="str">
        <v/>
      </c>
      <c r="CU8" s="81" t="str">
        <v/>
      </c>
      <c r="CV8" s="81" t="str">
        <v/>
      </c>
      <c r="CW8" s="81" t="str">
        <v/>
      </c>
      <c r="CX8" s="81" t="str">
        <v/>
      </c>
      <c r="CY8" s="81" t="str">
        <v/>
      </c>
      <c r="CZ8" s="81">
        <v>1</v>
      </c>
      <c r="DA8" s="81">
        <v>3</v>
      </c>
      <c r="DB8" s="81">
        <v>3</v>
      </c>
      <c r="DC8" s="81">
        <v>2</v>
      </c>
      <c r="DD8" s="81">
        <v>2</v>
      </c>
      <c r="DE8" s="81">
        <v>1</v>
      </c>
      <c r="DF8" s="81">
        <v>3</v>
      </c>
      <c r="DG8" s="81">
        <v>1</v>
      </c>
      <c r="DH8" s="81">
        <v>2</v>
      </c>
      <c r="DI8" s="81">
        <v>3</v>
      </c>
      <c r="DJ8" s="81">
        <v>2</v>
      </c>
      <c r="DK8" s="81">
        <v>4</v>
      </c>
      <c r="DL8" s="81" t="str">
        <v/>
      </c>
      <c r="DM8" s="81" t="str">
        <v/>
      </c>
      <c r="DN8" s="81" t="str">
        <v/>
      </c>
      <c r="DO8" s="81" t="str">
        <v/>
      </c>
      <c r="DP8" s="81">
        <v>2</v>
      </c>
      <c r="DQ8" s="81">
        <v>1</v>
      </c>
      <c r="DR8" s="81" t="str">
        <v/>
      </c>
      <c r="DS8" s="81" t="str">
        <v/>
      </c>
      <c r="DT8" s="81" t="str">
        <v/>
      </c>
      <c r="DU8" s="81" t="str">
        <v/>
      </c>
      <c r="DV8" s="81">
        <v>1</v>
      </c>
      <c r="DW8" s="81">
        <v>1</v>
      </c>
      <c r="DX8" s="81">
        <v>4</v>
      </c>
      <c r="DY8" s="81">
        <v>1</v>
      </c>
      <c r="DZ8" s="81" t="str">
        <v/>
      </c>
      <c r="EA8" s="81" t="str">
        <v/>
      </c>
      <c r="EB8" s="81">
        <v>2</v>
      </c>
      <c r="EC8" s="81">
        <v>1</v>
      </c>
      <c r="ED8" s="81">
        <v>4</v>
      </c>
      <c r="EE8" s="81">
        <v>2</v>
      </c>
      <c r="EF8" s="81">
        <v>2</v>
      </c>
      <c r="EG8" s="81">
        <v>2</v>
      </c>
      <c r="EH8" s="81">
        <v>2</v>
      </c>
      <c r="EI8" s="81">
        <v>2</v>
      </c>
      <c r="EJ8" s="81">
        <v>2</v>
      </c>
      <c r="EK8" s="81">
        <v>2</v>
      </c>
      <c r="EL8" s="81" t="str">
        <v/>
      </c>
      <c r="EM8" s="81" t="str">
        <v/>
      </c>
      <c r="EN8" s="81" t="str">
        <v/>
      </c>
      <c r="EO8" s="81" t="str">
        <v/>
      </c>
      <c r="EP8" s="81">
        <v>3</v>
      </c>
      <c r="EQ8" s="81">
        <v>4</v>
      </c>
      <c r="ER8" s="81" t="str">
        <v/>
      </c>
      <c r="ES8" s="81" t="str">
        <v/>
      </c>
      <c r="ET8" s="81">
        <v>2</v>
      </c>
      <c r="EU8" s="81">
        <v>2</v>
      </c>
      <c r="EV8" s="81">
        <v>1</v>
      </c>
      <c r="EW8" s="81">
        <v>2</v>
      </c>
      <c r="EX8" s="81">
        <v>4</v>
      </c>
      <c r="EY8" s="81">
        <v>4</v>
      </c>
      <c r="EZ8" s="81">
        <v>4</v>
      </c>
      <c r="FA8" s="81">
        <v>2</v>
      </c>
      <c r="FB8" s="81">
        <v>2</v>
      </c>
      <c r="FC8" s="81">
        <v>1</v>
      </c>
      <c r="FD8" s="81">
        <v>1</v>
      </c>
      <c r="FE8" s="81">
        <v>1</v>
      </c>
      <c r="FF8" s="81">
        <v>2</v>
      </c>
      <c r="FG8" s="81">
        <v>1</v>
      </c>
      <c r="FH8" s="81">
        <v>2</v>
      </c>
      <c r="FI8" s="81">
        <v>1</v>
      </c>
      <c r="FJ8" s="81">
        <v>1</v>
      </c>
      <c r="FK8" s="81">
        <v>2</v>
      </c>
      <c r="FL8" s="81" t="str">
        <v/>
      </c>
      <c r="FM8" s="81" t="str">
        <v/>
      </c>
      <c r="FN8" s="81" t="str">
        <v/>
      </c>
      <c r="FO8" s="81" t="str">
        <v/>
      </c>
      <c r="FP8" s="81" t="str">
        <v/>
      </c>
      <c r="FQ8" s="81" t="str">
        <v/>
      </c>
      <c r="FR8" s="81" t="str">
        <v/>
      </c>
      <c r="FS8" s="81" t="str">
        <v/>
      </c>
      <c r="FT8" s="81"/>
      <c r="FU8" s="81"/>
      <c r="FV8" s="81"/>
      <c r="FW8" s="81"/>
      <c r="FX8" s="201"/>
      <c r="FY8" s="201"/>
      <c r="FZ8" s="201"/>
      <c r="GA8" s="20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row>
    <row r="9" spans="1:275" x14ac:dyDescent="0.15">
      <c r="B9" s="102" t="s">
        <v>410</v>
      </c>
      <c r="C9" s="102" t="str">
        <f>入力①!R53</f>
        <v>①（前回）</v>
      </c>
      <c r="M9" s="82" cm="1">
        <f t="array" ref="M9:FS11">TRANSPOSE(IF(入力①!R62:T224="","",入力①!R62:T224))</f>
        <v>1</v>
      </c>
      <c r="N9" s="82">
        <v>2</v>
      </c>
      <c r="O9" s="82">
        <v>3</v>
      </c>
      <c r="P9" s="82">
        <v>4</v>
      </c>
      <c r="Q9" s="82">
        <v>2</v>
      </c>
      <c r="R9" s="82">
        <v>1</v>
      </c>
      <c r="S9" s="82">
        <v>2</v>
      </c>
      <c r="T9" s="82">
        <v>4</v>
      </c>
      <c r="U9" s="82">
        <v>5</v>
      </c>
      <c r="V9" s="82">
        <v>1</v>
      </c>
      <c r="W9" s="82">
        <v>2</v>
      </c>
      <c r="X9" s="82">
        <v>4</v>
      </c>
      <c r="Y9" s="82">
        <v>5</v>
      </c>
      <c r="Z9" s="82" t="str">
        <v>テスト</v>
      </c>
      <c r="AA9" s="82">
        <v>2</v>
      </c>
      <c r="AB9" s="82">
        <v>3</v>
      </c>
      <c r="AC9" s="82">
        <v>3</v>
      </c>
      <c r="AD9" s="82">
        <v>4</v>
      </c>
      <c r="AE9" s="82">
        <v>1</v>
      </c>
      <c r="AF9" s="82" t="str">
        <v/>
      </c>
      <c r="AG9" s="82">
        <v>1</v>
      </c>
      <c r="AH9" s="82">
        <v>3</v>
      </c>
      <c r="AI9" s="82">
        <v>1</v>
      </c>
      <c r="AJ9" s="82" t="str">
        <v/>
      </c>
      <c r="AK9" s="82">
        <v>1</v>
      </c>
      <c r="AL9" s="82">
        <v>3</v>
      </c>
      <c r="AM9" s="82">
        <v>1</v>
      </c>
      <c r="AN9" s="82" t="str">
        <v/>
      </c>
      <c r="AO9" s="82">
        <v>3</v>
      </c>
      <c r="AP9" s="82">
        <v>2</v>
      </c>
      <c r="AQ9" s="82" t="str">
        <v/>
      </c>
      <c r="AR9" s="82" t="str">
        <v/>
      </c>
      <c r="AS9" s="82" t="str">
        <v/>
      </c>
      <c r="AT9" s="82" t="str">
        <v/>
      </c>
      <c r="AU9" s="82">
        <v>1</v>
      </c>
      <c r="AV9" s="82">
        <v>1</v>
      </c>
      <c r="AW9" s="82">
        <v>1</v>
      </c>
      <c r="AX9" s="82">
        <v>1</v>
      </c>
      <c r="AY9" s="82">
        <v>1</v>
      </c>
      <c r="AZ9" s="82">
        <v>1</v>
      </c>
      <c r="BA9" s="82">
        <v>3</v>
      </c>
      <c r="BB9" s="82">
        <v>1</v>
      </c>
      <c r="BC9" s="82" t="str">
        <v/>
      </c>
      <c r="BD9" s="82">
        <v>1</v>
      </c>
      <c r="BE9" s="82" t="str">
        <v/>
      </c>
      <c r="BF9" s="82" t="str">
        <v/>
      </c>
      <c r="BG9" s="82">
        <v>3</v>
      </c>
      <c r="BH9" s="82" t="str">
        <v/>
      </c>
      <c r="BI9" s="82">
        <v>1</v>
      </c>
      <c r="BJ9" s="82">
        <v>1</v>
      </c>
      <c r="BK9" s="82">
        <v>3</v>
      </c>
      <c r="BL9" s="82">
        <v>2</v>
      </c>
      <c r="BM9" s="82">
        <v>1</v>
      </c>
      <c r="BN9" s="82">
        <v>1</v>
      </c>
      <c r="BO9" s="82">
        <v>1</v>
      </c>
      <c r="BP9" s="82">
        <v>3</v>
      </c>
      <c r="BQ9" s="82">
        <v>1</v>
      </c>
      <c r="BR9" s="82">
        <v>1</v>
      </c>
      <c r="BS9" s="82">
        <v>1</v>
      </c>
      <c r="BT9" s="82">
        <v>1</v>
      </c>
      <c r="BU9" s="82">
        <v>1</v>
      </c>
      <c r="BV9" s="82">
        <v>1</v>
      </c>
      <c r="BW9" s="82">
        <v>1</v>
      </c>
      <c r="BX9" s="82">
        <v>1</v>
      </c>
      <c r="BY9" s="82">
        <v>1</v>
      </c>
      <c r="BZ9" s="82">
        <v>1</v>
      </c>
      <c r="CA9" s="82">
        <v>1</v>
      </c>
      <c r="CB9" s="82">
        <v>1</v>
      </c>
      <c r="CC9" s="82">
        <v>3</v>
      </c>
      <c r="CD9" s="82">
        <v>3</v>
      </c>
      <c r="CE9" s="82">
        <v>3</v>
      </c>
      <c r="CF9" s="82">
        <v>3</v>
      </c>
      <c r="CG9" s="82">
        <v>3</v>
      </c>
      <c r="CH9" s="82">
        <v>3</v>
      </c>
      <c r="CI9" s="82">
        <v>3</v>
      </c>
      <c r="CJ9" s="82">
        <v>3</v>
      </c>
      <c r="CK9" s="82">
        <v>3</v>
      </c>
      <c r="CL9" s="82">
        <v>3</v>
      </c>
      <c r="CM9" s="82">
        <v>3</v>
      </c>
      <c r="CN9" s="82" t="str">
        <v/>
      </c>
      <c r="CO9" s="82" t="str">
        <v/>
      </c>
      <c r="CP9" s="82">
        <v>3</v>
      </c>
      <c r="CQ9" s="82">
        <v>3</v>
      </c>
      <c r="CR9" s="82">
        <v>3</v>
      </c>
      <c r="CS9" s="82">
        <v>3</v>
      </c>
      <c r="CT9" s="82" t="str">
        <v/>
      </c>
      <c r="CU9" s="82" t="str">
        <v/>
      </c>
      <c r="CV9" s="82" t="str">
        <v/>
      </c>
      <c r="CW9" s="82" t="str">
        <v/>
      </c>
      <c r="CX9" s="82" t="str">
        <v/>
      </c>
      <c r="CY9" s="82" t="str">
        <v/>
      </c>
      <c r="CZ9" s="82">
        <v>1</v>
      </c>
      <c r="DA9" s="82">
        <v>3</v>
      </c>
      <c r="DB9" s="82">
        <v>3</v>
      </c>
      <c r="DC9" s="82">
        <v>2</v>
      </c>
      <c r="DD9" s="82">
        <v>2</v>
      </c>
      <c r="DE9" s="82">
        <v>1</v>
      </c>
      <c r="DF9" s="82">
        <v>3</v>
      </c>
      <c r="DG9" s="82">
        <v>1</v>
      </c>
      <c r="DH9" s="82">
        <v>2</v>
      </c>
      <c r="DI9" s="82">
        <v>3</v>
      </c>
      <c r="DJ9" s="82">
        <v>2</v>
      </c>
      <c r="DK9" s="82">
        <v>4</v>
      </c>
      <c r="DL9" s="82" t="str">
        <v/>
      </c>
      <c r="DM9" s="82" t="str">
        <v/>
      </c>
      <c r="DN9" s="82" t="str">
        <v/>
      </c>
      <c r="DO9" s="82" t="str">
        <v/>
      </c>
      <c r="DP9" s="82">
        <v>2</v>
      </c>
      <c r="DQ9" s="82">
        <v>1</v>
      </c>
      <c r="DR9" s="82" t="str">
        <v/>
      </c>
      <c r="DS9" s="82" t="str">
        <v/>
      </c>
      <c r="DT9" s="82" t="str">
        <v/>
      </c>
      <c r="DU9" s="82" t="str">
        <v/>
      </c>
      <c r="DV9" s="82">
        <v>1</v>
      </c>
      <c r="DW9" s="82">
        <v>1</v>
      </c>
      <c r="DX9" s="82">
        <v>4</v>
      </c>
      <c r="DY9" s="82">
        <v>1</v>
      </c>
      <c r="DZ9" s="82" t="str">
        <v/>
      </c>
      <c r="EA9" s="82" t="str">
        <v/>
      </c>
      <c r="EB9" s="82">
        <v>2</v>
      </c>
      <c r="EC9" s="82">
        <v>1</v>
      </c>
      <c r="ED9" s="82">
        <v>4</v>
      </c>
      <c r="EE9" s="82">
        <v>2</v>
      </c>
      <c r="EF9" s="82">
        <v>2</v>
      </c>
      <c r="EG9" s="82">
        <v>2</v>
      </c>
      <c r="EH9" s="82">
        <v>2</v>
      </c>
      <c r="EI9" s="82">
        <v>2</v>
      </c>
      <c r="EJ9" s="82">
        <v>2</v>
      </c>
      <c r="EK9" s="82">
        <v>2</v>
      </c>
      <c r="EL9" s="82" t="str">
        <v/>
      </c>
      <c r="EM9" s="82" t="str">
        <v/>
      </c>
      <c r="EN9" s="82" t="str">
        <v/>
      </c>
      <c r="EO9" s="82" t="str">
        <v/>
      </c>
      <c r="EP9" s="82">
        <v>3</v>
      </c>
      <c r="EQ9" s="82">
        <v>4</v>
      </c>
      <c r="ER9" s="82" t="str">
        <v/>
      </c>
      <c r="ES9" s="82" t="str">
        <v/>
      </c>
      <c r="ET9" s="82">
        <v>2</v>
      </c>
      <c r="EU9" s="82">
        <v>2</v>
      </c>
      <c r="EV9" s="82">
        <v>1</v>
      </c>
      <c r="EW9" s="82">
        <v>2</v>
      </c>
      <c r="EX9" s="82">
        <v>4</v>
      </c>
      <c r="EY9" s="82">
        <v>4</v>
      </c>
      <c r="EZ9" s="82">
        <v>4</v>
      </c>
      <c r="FA9" s="82">
        <v>2</v>
      </c>
      <c r="FB9" s="82">
        <v>2</v>
      </c>
      <c r="FC9" s="82">
        <v>1</v>
      </c>
      <c r="FD9" s="82">
        <v>1</v>
      </c>
      <c r="FE9" s="82">
        <v>1</v>
      </c>
      <c r="FF9" s="82">
        <v>2</v>
      </c>
      <c r="FG9" s="82">
        <v>1</v>
      </c>
      <c r="FH9" s="82">
        <v>2</v>
      </c>
      <c r="FI9" s="82">
        <v>1</v>
      </c>
      <c r="FJ9" s="82">
        <v>1</v>
      </c>
      <c r="FK9" s="82">
        <v>1</v>
      </c>
      <c r="FL9" s="82" t="str">
        <v/>
      </c>
      <c r="FM9" s="82" t="str">
        <v/>
      </c>
      <c r="FN9" s="82" t="str">
        <v/>
      </c>
      <c r="FO9" s="82" t="str">
        <v/>
      </c>
      <c r="FP9" s="82" t="str">
        <v/>
      </c>
      <c r="FQ9" s="82" t="str">
        <v/>
      </c>
      <c r="FR9" s="82" t="str">
        <v/>
      </c>
      <c r="FS9" s="82" t="str">
        <v/>
      </c>
    </row>
    <row r="10" spans="1:275" x14ac:dyDescent="0.15">
      <c r="B10" s="102" t="s">
        <v>410</v>
      </c>
      <c r="C10" s="102" t="str">
        <f>入力①!S53</f>
        <v>②</v>
      </c>
      <c r="M10" s="82">
        <v>1</v>
      </c>
      <c r="N10" s="82">
        <v>2</v>
      </c>
      <c r="O10" s="82">
        <v>3</v>
      </c>
      <c r="P10" s="82">
        <v>4</v>
      </c>
      <c r="Q10" s="82">
        <v>2</v>
      </c>
      <c r="R10" s="82">
        <v>1</v>
      </c>
      <c r="S10" s="82">
        <v>2</v>
      </c>
      <c r="T10" s="82">
        <v>4</v>
      </c>
      <c r="U10" s="82">
        <v>5</v>
      </c>
      <c r="V10" s="82">
        <v>1</v>
      </c>
      <c r="W10" s="82">
        <v>2</v>
      </c>
      <c r="X10" s="82">
        <v>4</v>
      </c>
      <c r="Y10" s="82">
        <v>5</v>
      </c>
      <c r="Z10" s="82" t="str">
        <v>テスト</v>
      </c>
      <c r="AA10" s="82">
        <v>2</v>
      </c>
      <c r="AB10" s="82">
        <v>1</v>
      </c>
      <c r="AC10" s="82">
        <v>3</v>
      </c>
      <c r="AD10" s="82" t="str">
        <v/>
      </c>
      <c r="AE10" s="82">
        <v>1</v>
      </c>
      <c r="AF10" s="82" t="str">
        <v/>
      </c>
      <c r="AG10" s="82">
        <v>1</v>
      </c>
      <c r="AH10" s="82">
        <v>1</v>
      </c>
      <c r="AI10" s="82">
        <v>1</v>
      </c>
      <c r="AJ10" s="82" t="str">
        <v/>
      </c>
      <c r="AK10" s="82">
        <v>1</v>
      </c>
      <c r="AL10" s="82">
        <v>1</v>
      </c>
      <c r="AM10" s="82">
        <v>1</v>
      </c>
      <c r="AN10" s="82" t="str">
        <v/>
      </c>
      <c r="AO10" s="82" t="str">
        <v/>
      </c>
      <c r="AP10" s="82">
        <v>2</v>
      </c>
      <c r="AQ10" s="82">
        <v>3</v>
      </c>
      <c r="AR10" s="82">
        <v>3</v>
      </c>
      <c r="AS10" s="82">
        <v>3</v>
      </c>
      <c r="AT10" s="82">
        <v>1</v>
      </c>
      <c r="AU10" s="82">
        <v>3</v>
      </c>
      <c r="AV10" s="82">
        <v>1</v>
      </c>
      <c r="AW10" s="82">
        <v>3</v>
      </c>
      <c r="AX10" s="82">
        <v>1</v>
      </c>
      <c r="AY10" s="82">
        <v>3</v>
      </c>
      <c r="AZ10" s="82">
        <v>1</v>
      </c>
      <c r="BA10" s="82">
        <v>3</v>
      </c>
      <c r="BB10" s="82">
        <v>1</v>
      </c>
      <c r="BC10" s="82" t="str">
        <v/>
      </c>
      <c r="BD10" s="82">
        <v>1</v>
      </c>
      <c r="BE10" s="82" t="str">
        <v/>
      </c>
      <c r="BF10" s="82" t="str">
        <v/>
      </c>
      <c r="BG10" s="82">
        <v>3</v>
      </c>
      <c r="BH10" s="82" t="str">
        <v/>
      </c>
      <c r="BI10" s="82">
        <v>1</v>
      </c>
      <c r="BJ10" s="82">
        <v>1</v>
      </c>
      <c r="BK10" s="82">
        <v>3</v>
      </c>
      <c r="BL10" s="82">
        <v>2</v>
      </c>
      <c r="BM10" s="82">
        <v>1</v>
      </c>
      <c r="BN10" s="82">
        <v>1</v>
      </c>
      <c r="BO10" s="82">
        <v>1</v>
      </c>
      <c r="BP10" s="82">
        <v>3</v>
      </c>
      <c r="BQ10" s="82">
        <v>1</v>
      </c>
      <c r="BR10" s="82">
        <v>1</v>
      </c>
      <c r="BS10" s="82">
        <v>1</v>
      </c>
      <c r="BT10" s="82">
        <v>1</v>
      </c>
      <c r="BU10" s="82">
        <v>1</v>
      </c>
      <c r="BV10" s="82">
        <v>1</v>
      </c>
      <c r="BW10" s="82">
        <v>1</v>
      </c>
      <c r="BX10" s="82">
        <v>1</v>
      </c>
      <c r="BY10" s="82">
        <v>1</v>
      </c>
      <c r="BZ10" s="82">
        <v>1</v>
      </c>
      <c r="CA10" s="82">
        <v>1</v>
      </c>
      <c r="CB10" s="82">
        <v>2</v>
      </c>
      <c r="CC10" s="82">
        <v>1</v>
      </c>
      <c r="CD10" s="82">
        <v>2</v>
      </c>
      <c r="CE10" s="82">
        <v>2</v>
      </c>
      <c r="CF10" s="82">
        <v>1</v>
      </c>
      <c r="CG10" s="82">
        <v>1</v>
      </c>
      <c r="CH10" s="82">
        <v>3</v>
      </c>
      <c r="CI10" s="82">
        <v>2</v>
      </c>
      <c r="CJ10" s="82">
        <v>1</v>
      </c>
      <c r="CK10" s="82">
        <v>2</v>
      </c>
      <c r="CL10" s="82">
        <v>3</v>
      </c>
      <c r="CM10" s="82">
        <v>1</v>
      </c>
      <c r="CN10" s="82" t="str">
        <v/>
      </c>
      <c r="CO10" s="82" t="str">
        <v/>
      </c>
      <c r="CP10" s="82">
        <v>2</v>
      </c>
      <c r="CQ10" s="82" t="str">
        <v/>
      </c>
      <c r="CR10" s="82">
        <v>1</v>
      </c>
      <c r="CS10" s="82">
        <v>2</v>
      </c>
      <c r="CT10" s="82" t="str">
        <v/>
      </c>
      <c r="CU10" s="82" t="str">
        <v/>
      </c>
      <c r="CV10" s="82" t="str">
        <v/>
      </c>
      <c r="CW10" s="82" t="str">
        <v/>
      </c>
      <c r="CX10" s="82" t="str">
        <v/>
      </c>
      <c r="CY10" s="82" t="str">
        <v/>
      </c>
      <c r="CZ10" s="82">
        <v>1</v>
      </c>
      <c r="DA10" s="82">
        <v>3</v>
      </c>
      <c r="DB10" s="82">
        <v>3</v>
      </c>
      <c r="DC10" s="82">
        <v>2</v>
      </c>
      <c r="DD10" s="82">
        <v>2</v>
      </c>
      <c r="DE10" s="82">
        <v>1</v>
      </c>
      <c r="DF10" s="82">
        <v>3</v>
      </c>
      <c r="DG10" s="82">
        <v>1</v>
      </c>
      <c r="DH10" s="82">
        <v>2</v>
      </c>
      <c r="DI10" s="82">
        <v>3</v>
      </c>
      <c r="DJ10" s="82">
        <v>2</v>
      </c>
      <c r="DK10" s="82">
        <v>4</v>
      </c>
      <c r="DL10" s="82" t="str">
        <v/>
      </c>
      <c r="DM10" s="82" t="str">
        <v/>
      </c>
      <c r="DN10" s="82" t="str">
        <v/>
      </c>
      <c r="DO10" s="82" t="str">
        <v/>
      </c>
      <c r="DP10" s="82">
        <v>2</v>
      </c>
      <c r="DQ10" s="82">
        <v>1</v>
      </c>
      <c r="DR10" s="82" t="str">
        <v/>
      </c>
      <c r="DS10" s="82" t="str">
        <v/>
      </c>
      <c r="DT10" s="82" t="str">
        <v/>
      </c>
      <c r="DU10" s="82" t="str">
        <v/>
      </c>
      <c r="DV10" s="82">
        <v>1</v>
      </c>
      <c r="DW10" s="82">
        <v>1</v>
      </c>
      <c r="DX10" s="82">
        <v>4</v>
      </c>
      <c r="DY10" s="82">
        <v>1</v>
      </c>
      <c r="DZ10" s="82" t="str">
        <v/>
      </c>
      <c r="EA10" s="82" t="str">
        <v/>
      </c>
      <c r="EB10" s="82">
        <v>2</v>
      </c>
      <c r="EC10" s="82">
        <v>1</v>
      </c>
      <c r="ED10" s="82">
        <v>4</v>
      </c>
      <c r="EE10" s="82">
        <v>2</v>
      </c>
      <c r="EF10" s="82">
        <v>2</v>
      </c>
      <c r="EG10" s="82">
        <v>2</v>
      </c>
      <c r="EH10" s="82">
        <v>2</v>
      </c>
      <c r="EI10" s="82">
        <v>2</v>
      </c>
      <c r="EJ10" s="82">
        <v>2</v>
      </c>
      <c r="EK10" s="82">
        <v>2</v>
      </c>
      <c r="EL10" s="82" t="str">
        <v/>
      </c>
      <c r="EM10" s="82" t="str">
        <v/>
      </c>
      <c r="EN10" s="82" t="str">
        <v/>
      </c>
      <c r="EO10" s="82" t="str">
        <v/>
      </c>
      <c r="EP10" s="82">
        <v>3</v>
      </c>
      <c r="EQ10" s="82">
        <v>4</v>
      </c>
      <c r="ER10" s="82" t="str">
        <v/>
      </c>
      <c r="ES10" s="82" t="str">
        <v/>
      </c>
      <c r="ET10" s="82">
        <v>2</v>
      </c>
      <c r="EU10" s="82">
        <v>2</v>
      </c>
      <c r="EV10" s="82">
        <v>1</v>
      </c>
      <c r="EW10" s="82">
        <v>2</v>
      </c>
      <c r="EX10" s="82">
        <v>4</v>
      </c>
      <c r="EY10" s="82">
        <v>4</v>
      </c>
      <c r="EZ10" s="82">
        <v>4</v>
      </c>
      <c r="FA10" s="82">
        <v>2</v>
      </c>
      <c r="FB10" s="82">
        <v>2</v>
      </c>
      <c r="FC10" s="82">
        <v>1</v>
      </c>
      <c r="FD10" s="82">
        <v>1</v>
      </c>
      <c r="FE10" s="82">
        <v>1</v>
      </c>
      <c r="FF10" s="82">
        <v>2</v>
      </c>
      <c r="FG10" s="82">
        <v>1</v>
      </c>
      <c r="FH10" s="82">
        <v>2</v>
      </c>
      <c r="FI10" s="82">
        <v>1</v>
      </c>
      <c r="FJ10" s="82">
        <v>1</v>
      </c>
      <c r="FK10" s="82">
        <v>1</v>
      </c>
      <c r="FL10" s="82" t="str">
        <v/>
      </c>
      <c r="FM10" s="82" t="str">
        <v/>
      </c>
      <c r="FN10" s="82" t="str">
        <v/>
      </c>
      <c r="FO10" s="82" t="str">
        <v/>
      </c>
      <c r="FP10" s="82" t="str">
        <v/>
      </c>
      <c r="FQ10" s="82" t="str">
        <v/>
      </c>
      <c r="FR10" s="82" t="str">
        <v/>
      </c>
      <c r="FS10" s="82" t="str">
        <v/>
      </c>
    </row>
    <row r="11" spans="1:275" x14ac:dyDescent="0.15">
      <c r="B11" s="102" t="s">
        <v>410</v>
      </c>
      <c r="C11" s="102" t="str">
        <f>入力①!T53</f>
        <v>③</v>
      </c>
      <c r="M11" s="82">
        <v>3</v>
      </c>
      <c r="N11" s="82">
        <v>2</v>
      </c>
      <c r="O11" s="82">
        <v>3</v>
      </c>
      <c r="P11" s="82">
        <v>4</v>
      </c>
      <c r="Q11" s="82">
        <v>2</v>
      </c>
      <c r="R11" s="82">
        <v>1</v>
      </c>
      <c r="S11" s="82">
        <v>2</v>
      </c>
      <c r="T11" s="82">
        <v>4</v>
      </c>
      <c r="U11" s="82">
        <v>5</v>
      </c>
      <c r="V11" s="82">
        <v>1</v>
      </c>
      <c r="W11" s="82">
        <v>2</v>
      </c>
      <c r="X11" s="82">
        <v>4</v>
      </c>
      <c r="Y11" s="82">
        <v>5</v>
      </c>
      <c r="Z11" s="82" t="str">
        <v>テスト</v>
      </c>
      <c r="AA11" s="82">
        <v>2</v>
      </c>
      <c r="AB11" s="82">
        <v>1</v>
      </c>
      <c r="AC11" s="82">
        <v>3</v>
      </c>
      <c r="AD11" s="82" t="str">
        <v/>
      </c>
      <c r="AE11" s="82">
        <v>1</v>
      </c>
      <c r="AF11" s="82" t="str">
        <v/>
      </c>
      <c r="AG11" s="82">
        <v>1</v>
      </c>
      <c r="AH11" s="82">
        <v>1</v>
      </c>
      <c r="AI11" s="82">
        <v>1</v>
      </c>
      <c r="AJ11" s="82" t="str">
        <v/>
      </c>
      <c r="AK11" s="82">
        <v>1</v>
      </c>
      <c r="AL11" s="82">
        <v>1</v>
      </c>
      <c r="AM11" s="82">
        <v>1</v>
      </c>
      <c r="AN11" s="82" t="str">
        <v/>
      </c>
      <c r="AO11" s="82" t="str">
        <v/>
      </c>
      <c r="AP11" s="82">
        <v>2</v>
      </c>
      <c r="AQ11" s="82">
        <v>3</v>
      </c>
      <c r="AR11" s="82">
        <v>3</v>
      </c>
      <c r="AS11" s="82">
        <v>3</v>
      </c>
      <c r="AT11" s="82">
        <v>1</v>
      </c>
      <c r="AU11" s="82">
        <v>3</v>
      </c>
      <c r="AV11" s="82">
        <v>1</v>
      </c>
      <c r="AW11" s="82">
        <v>3</v>
      </c>
      <c r="AX11" s="82">
        <v>1</v>
      </c>
      <c r="AY11" s="82">
        <v>3</v>
      </c>
      <c r="AZ11" s="82">
        <v>1</v>
      </c>
      <c r="BA11" s="82">
        <v>3</v>
      </c>
      <c r="BB11" s="82">
        <v>1</v>
      </c>
      <c r="BC11" s="82" t="str">
        <v/>
      </c>
      <c r="BD11" s="82">
        <v>1</v>
      </c>
      <c r="BE11" s="82" t="str">
        <v/>
      </c>
      <c r="BF11" s="82" t="str">
        <v/>
      </c>
      <c r="BG11" s="82">
        <v>3</v>
      </c>
      <c r="BH11" s="82" t="str">
        <v/>
      </c>
      <c r="BI11" s="82">
        <v>1</v>
      </c>
      <c r="BJ11" s="82">
        <v>1</v>
      </c>
      <c r="BK11" s="82">
        <v>3</v>
      </c>
      <c r="BL11" s="82">
        <v>2</v>
      </c>
      <c r="BM11" s="82">
        <v>1</v>
      </c>
      <c r="BN11" s="82">
        <v>1</v>
      </c>
      <c r="BO11" s="82">
        <v>1</v>
      </c>
      <c r="BP11" s="82">
        <v>3</v>
      </c>
      <c r="BQ11" s="82">
        <v>1</v>
      </c>
      <c r="BR11" s="82">
        <v>1</v>
      </c>
      <c r="BS11" s="82">
        <v>1</v>
      </c>
      <c r="BT11" s="82">
        <v>1</v>
      </c>
      <c r="BU11" s="82">
        <v>1</v>
      </c>
      <c r="BV11" s="82">
        <v>1</v>
      </c>
      <c r="BW11" s="82">
        <v>1</v>
      </c>
      <c r="BX11" s="82">
        <v>1</v>
      </c>
      <c r="BY11" s="82">
        <v>1</v>
      </c>
      <c r="BZ11" s="82">
        <v>1</v>
      </c>
      <c r="CA11" s="82">
        <v>1</v>
      </c>
      <c r="CB11" s="82">
        <v>3</v>
      </c>
      <c r="CC11" s="82">
        <v>1</v>
      </c>
      <c r="CD11" s="82">
        <v>2</v>
      </c>
      <c r="CE11" s="82">
        <v>2</v>
      </c>
      <c r="CF11" s="82">
        <v>1</v>
      </c>
      <c r="CG11" s="82">
        <v>1</v>
      </c>
      <c r="CH11" s="82">
        <v>3</v>
      </c>
      <c r="CI11" s="82">
        <v>2</v>
      </c>
      <c r="CJ11" s="82">
        <v>1</v>
      </c>
      <c r="CK11" s="82">
        <v>2</v>
      </c>
      <c r="CL11" s="82">
        <v>3</v>
      </c>
      <c r="CM11" s="82">
        <v>1</v>
      </c>
      <c r="CN11" s="82" t="str">
        <v/>
      </c>
      <c r="CO11" s="82" t="str">
        <v/>
      </c>
      <c r="CP11" s="82">
        <v>2</v>
      </c>
      <c r="CQ11" s="82" t="str">
        <v/>
      </c>
      <c r="CR11" s="82">
        <v>1</v>
      </c>
      <c r="CS11" s="82">
        <v>2</v>
      </c>
      <c r="CT11" s="82" t="str">
        <v/>
      </c>
      <c r="CU11" s="82" t="str">
        <v/>
      </c>
      <c r="CV11" s="82" t="str">
        <v/>
      </c>
      <c r="CW11" s="82" t="str">
        <v/>
      </c>
      <c r="CX11" s="82" t="str">
        <v/>
      </c>
      <c r="CY11" s="82" t="str">
        <v/>
      </c>
      <c r="CZ11" s="82">
        <v>1</v>
      </c>
      <c r="DA11" s="82">
        <v>3</v>
      </c>
      <c r="DB11" s="82">
        <v>3</v>
      </c>
      <c r="DC11" s="82">
        <v>2</v>
      </c>
      <c r="DD11" s="82">
        <v>2</v>
      </c>
      <c r="DE11" s="82">
        <v>1</v>
      </c>
      <c r="DF11" s="82">
        <v>3</v>
      </c>
      <c r="DG11" s="82">
        <v>1</v>
      </c>
      <c r="DH11" s="82">
        <v>2</v>
      </c>
      <c r="DI11" s="82">
        <v>3</v>
      </c>
      <c r="DJ11" s="82">
        <v>2</v>
      </c>
      <c r="DK11" s="82">
        <v>4</v>
      </c>
      <c r="DL11" s="82" t="str">
        <v/>
      </c>
      <c r="DM11" s="82" t="str">
        <v/>
      </c>
      <c r="DN11" s="82" t="str">
        <v/>
      </c>
      <c r="DO11" s="82" t="str">
        <v/>
      </c>
      <c r="DP11" s="82">
        <v>2</v>
      </c>
      <c r="DQ11" s="82">
        <v>1</v>
      </c>
      <c r="DR11" s="82" t="str">
        <v/>
      </c>
      <c r="DS11" s="82" t="str">
        <v/>
      </c>
      <c r="DT11" s="82" t="str">
        <v/>
      </c>
      <c r="DU11" s="82" t="str">
        <v/>
      </c>
      <c r="DV11" s="82">
        <v>1</v>
      </c>
      <c r="DW11" s="82">
        <v>1</v>
      </c>
      <c r="DX11" s="82">
        <v>4</v>
      </c>
      <c r="DY11" s="82">
        <v>1</v>
      </c>
      <c r="DZ11" s="82" t="str">
        <v/>
      </c>
      <c r="EA11" s="82" t="str">
        <v/>
      </c>
      <c r="EB11" s="82">
        <v>2</v>
      </c>
      <c r="EC11" s="82">
        <v>1</v>
      </c>
      <c r="ED11" s="82">
        <v>4</v>
      </c>
      <c r="EE11" s="82">
        <v>2</v>
      </c>
      <c r="EF11" s="82">
        <v>2</v>
      </c>
      <c r="EG11" s="82">
        <v>2</v>
      </c>
      <c r="EH11" s="82">
        <v>2</v>
      </c>
      <c r="EI11" s="82">
        <v>2</v>
      </c>
      <c r="EJ11" s="82">
        <v>2</v>
      </c>
      <c r="EK11" s="82">
        <v>2</v>
      </c>
      <c r="EL11" s="82" t="str">
        <v/>
      </c>
      <c r="EM11" s="82" t="str">
        <v/>
      </c>
      <c r="EN11" s="82" t="str">
        <v/>
      </c>
      <c r="EO11" s="82" t="str">
        <v/>
      </c>
      <c r="EP11" s="82">
        <v>3</v>
      </c>
      <c r="EQ11" s="82">
        <v>4</v>
      </c>
      <c r="ER11" s="82" t="str">
        <v/>
      </c>
      <c r="ES11" s="82" t="str">
        <v/>
      </c>
      <c r="ET11" s="82">
        <v>2</v>
      </c>
      <c r="EU11" s="82">
        <v>2</v>
      </c>
      <c r="EV11" s="82">
        <v>1</v>
      </c>
      <c r="EW11" s="82">
        <v>2</v>
      </c>
      <c r="EX11" s="82">
        <v>4</v>
      </c>
      <c r="EY11" s="82">
        <v>4</v>
      </c>
      <c r="EZ11" s="82">
        <v>4</v>
      </c>
      <c r="FA11" s="82">
        <v>2</v>
      </c>
      <c r="FB11" s="82">
        <v>2</v>
      </c>
      <c r="FC11" s="82">
        <v>1</v>
      </c>
      <c r="FD11" s="82">
        <v>1</v>
      </c>
      <c r="FE11" s="82">
        <v>1</v>
      </c>
      <c r="FF11" s="82">
        <v>2</v>
      </c>
      <c r="FG11" s="82">
        <v>1</v>
      </c>
      <c r="FH11" s="82">
        <v>2</v>
      </c>
      <c r="FI11" s="82">
        <v>1</v>
      </c>
      <c r="FJ11" s="82">
        <v>1</v>
      </c>
      <c r="FK11" s="82">
        <v>1</v>
      </c>
      <c r="FL11" s="82" t="str">
        <v/>
      </c>
      <c r="FM11" s="82" t="str">
        <v/>
      </c>
      <c r="FN11" s="82" t="str">
        <v/>
      </c>
      <c r="FO11" s="82" t="str">
        <v/>
      </c>
      <c r="FP11" s="82" t="str">
        <v/>
      </c>
      <c r="FQ11" s="82" t="str">
        <v/>
      </c>
      <c r="FR11" s="82" t="str">
        <v/>
      </c>
      <c r="FS11" s="82" t="str">
        <v/>
      </c>
    </row>
    <row r="13" spans="1:275" x14ac:dyDescent="0.15">
      <c r="C13" s="106"/>
    </row>
  </sheetData>
  <autoFilter ref="A7:JO8" xr:uid="{00000000-0009-0000-0000-000003000000}">
    <sortState xmlns:xlrd2="http://schemas.microsoft.com/office/spreadsheetml/2017/richdata2" ref="A14:JD107">
      <sortCondition ref="A7:A107"/>
    </sortState>
  </autoFilter>
  <mergeCells count="2">
    <mergeCell ref="B1:B7"/>
    <mergeCell ref="A1:A7"/>
  </mergeCells>
  <phoneticPr fontId="2"/>
  <dataValidations count="2">
    <dataValidation imeMode="off" allowBlank="1" showInputMessage="1" showErrorMessage="1" sqref="FF1 A1:D1 C13" xr:uid="{00000000-0002-0000-0300-000000000000}"/>
    <dataValidation imeMode="on" allowBlank="1" showInputMessage="1" showErrorMessage="1" sqref="FF5:FF6 FG6:FI6 FF2:FF3 FN5" xr:uid="{00000000-0002-0000-0300-000001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IX28"/>
  <sheetViews>
    <sheetView zoomScale="70" zoomScaleNormal="70" workbookViewId="0">
      <selection sqref="A1:A7"/>
    </sheetView>
  </sheetViews>
  <sheetFormatPr defaultColWidth="8.75" defaultRowHeight="13.5" x14ac:dyDescent="0.15"/>
  <cols>
    <col min="1" max="1" width="11.25" customWidth="1"/>
    <col min="2" max="2" width="16.125" customWidth="1"/>
    <col min="3" max="9" width="19.875" customWidth="1"/>
    <col min="10" max="11" width="19.875" style="487" customWidth="1"/>
    <col min="12" max="15" width="12" style="487" customWidth="1"/>
    <col min="16" max="30" width="7.125" customWidth="1"/>
    <col min="31" max="33" width="5.875" customWidth="1"/>
    <col min="34" max="39" width="6.875" customWidth="1"/>
    <col min="40" max="43" width="5.875" customWidth="1"/>
    <col min="44" max="66" width="7.125" customWidth="1"/>
    <col min="67" max="69" width="5.875" customWidth="1"/>
    <col min="70" max="101" width="6.875" customWidth="1"/>
    <col min="102" max="103" width="5.875" style="717" customWidth="1"/>
    <col min="104" max="104" width="6.5" customWidth="1"/>
    <col min="105" max="134" width="5.875" customWidth="1"/>
    <col min="135" max="158" width="7.125" customWidth="1"/>
    <col min="159" max="160" width="5.875" customWidth="1"/>
    <col min="161" max="169" width="7.125" customWidth="1"/>
    <col min="170" max="182" width="6.625" customWidth="1"/>
    <col min="183" max="188" width="7.125" customWidth="1"/>
    <col min="189" max="195" width="5.875" customWidth="1"/>
    <col min="196" max="205" width="6.875" customWidth="1"/>
    <col min="206" max="229" width="5.875" customWidth="1"/>
    <col min="230" max="236" width="5.875" style="717" customWidth="1"/>
    <col min="237" max="258" width="5.875" customWidth="1"/>
  </cols>
  <sheetData>
    <row r="1" spans="1:258" s="712" customFormat="1" ht="108.6" customHeight="1" x14ac:dyDescent="0.15">
      <c r="A1" s="916" t="s">
        <v>449</v>
      </c>
      <c r="B1" s="939" t="s">
        <v>13</v>
      </c>
      <c r="C1" s="943" t="s">
        <v>482</v>
      </c>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c r="AI1" s="944"/>
      <c r="AJ1" s="944"/>
      <c r="AK1" s="944"/>
      <c r="AL1" s="944"/>
      <c r="AM1" s="944"/>
      <c r="AN1" s="944"/>
      <c r="AO1" s="944"/>
      <c r="AP1" s="944"/>
      <c r="AQ1" s="944"/>
      <c r="AR1" s="944"/>
      <c r="AS1" s="944"/>
      <c r="AT1" s="944"/>
      <c r="AU1" s="944"/>
      <c r="AV1" s="944"/>
      <c r="AW1" s="944"/>
      <c r="AX1" s="944"/>
      <c r="AY1" s="944"/>
      <c r="AZ1" s="944"/>
      <c r="BA1" s="944"/>
      <c r="BB1" s="944"/>
      <c r="BC1" s="944"/>
      <c r="BD1" s="944"/>
      <c r="BE1" s="944"/>
      <c r="BF1" s="944"/>
      <c r="BG1" s="944"/>
      <c r="BH1" s="944"/>
      <c r="BI1" s="944"/>
      <c r="BJ1" s="944"/>
      <c r="BK1" s="944"/>
      <c r="BL1" s="944"/>
      <c r="BM1" s="944"/>
      <c r="BN1" s="944"/>
      <c r="BO1" s="944"/>
      <c r="BP1" s="944"/>
      <c r="BQ1" s="944"/>
      <c r="BR1" s="944"/>
      <c r="BS1" s="944"/>
      <c r="BT1" s="944"/>
      <c r="BU1" s="944"/>
      <c r="BV1" s="944"/>
      <c r="BW1" s="944"/>
      <c r="BX1" s="944"/>
      <c r="BY1" s="944"/>
      <c r="BZ1" s="944"/>
      <c r="CA1" s="945"/>
      <c r="CB1" s="943" t="s">
        <v>463</v>
      </c>
      <c r="CC1" s="944"/>
      <c r="CD1" s="944"/>
      <c r="CE1" s="944"/>
      <c r="CF1" s="944"/>
      <c r="CG1" s="944"/>
      <c r="CH1" s="944"/>
      <c r="CI1" s="944"/>
      <c r="CJ1" s="944"/>
      <c r="CK1" s="944"/>
      <c r="CL1" s="944"/>
      <c r="CM1" s="944"/>
      <c r="CN1" s="944"/>
      <c r="CO1" s="944"/>
      <c r="CP1" s="944"/>
      <c r="CQ1" s="944"/>
      <c r="CR1" s="944"/>
      <c r="CS1" s="944"/>
      <c r="CT1" s="944"/>
      <c r="CU1" s="944"/>
      <c r="CV1" s="944"/>
      <c r="CW1" s="945"/>
      <c r="CX1" s="943" t="s">
        <v>117</v>
      </c>
      <c r="CY1" s="944"/>
      <c r="CZ1" s="944"/>
      <c r="DA1" s="944"/>
      <c r="DB1" s="944"/>
      <c r="DC1" s="944"/>
      <c r="DD1" s="944"/>
      <c r="DE1" s="944"/>
      <c r="DF1" s="944"/>
      <c r="DG1" s="944"/>
      <c r="DH1" s="944"/>
      <c r="DI1" s="944"/>
      <c r="DJ1" s="944"/>
      <c r="DK1" s="944"/>
      <c r="DL1" s="944"/>
      <c r="DM1" s="944"/>
      <c r="DN1" s="944"/>
      <c r="DO1" s="944"/>
      <c r="DP1" s="944"/>
      <c r="DQ1" s="944"/>
      <c r="DR1" s="944"/>
      <c r="DS1" s="944"/>
      <c r="DT1" s="944"/>
      <c r="DU1" s="944"/>
      <c r="DV1" s="944"/>
      <c r="DW1" s="945"/>
      <c r="DX1" s="943" t="s">
        <v>119</v>
      </c>
      <c r="DY1" s="944"/>
      <c r="DZ1" s="944"/>
      <c r="EA1" s="944"/>
      <c r="EB1" s="944"/>
      <c r="EC1" s="944"/>
      <c r="ED1" s="944"/>
      <c r="EE1" s="944"/>
      <c r="EF1" s="944"/>
      <c r="EG1" s="944"/>
      <c r="EH1" s="944"/>
      <c r="EI1" s="944"/>
      <c r="EJ1" s="944"/>
      <c r="EK1" s="944"/>
      <c r="EL1" s="944"/>
      <c r="EM1" s="944"/>
      <c r="EN1" s="944"/>
      <c r="EO1" s="944"/>
      <c r="EP1" s="944"/>
      <c r="EQ1" s="944"/>
      <c r="ER1" s="944"/>
      <c r="ES1" s="944"/>
      <c r="ET1" s="944"/>
      <c r="EU1" s="944"/>
      <c r="EV1" s="944"/>
      <c r="EW1" s="944"/>
      <c r="EX1" s="943" t="s">
        <v>120</v>
      </c>
      <c r="EY1" s="944"/>
      <c r="EZ1" s="944"/>
      <c r="FA1" s="944"/>
      <c r="FB1" s="944"/>
      <c r="FC1" s="944"/>
      <c r="FD1" s="944"/>
      <c r="FE1" s="944"/>
      <c r="FF1" s="944"/>
      <c r="FG1" s="944"/>
      <c r="FH1" s="944"/>
      <c r="FI1" s="944"/>
      <c r="FJ1" s="944"/>
      <c r="FK1" s="944"/>
      <c r="FL1" s="944"/>
      <c r="FM1" s="944"/>
      <c r="FN1" s="944"/>
      <c r="FO1" s="944"/>
      <c r="FP1" s="944"/>
      <c r="FQ1" s="944"/>
      <c r="FR1" s="944"/>
      <c r="FS1" s="944"/>
      <c r="FT1" s="944"/>
      <c r="FU1" s="944"/>
      <c r="FV1" s="679"/>
      <c r="FW1" s="679"/>
      <c r="FX1" s="943" t="s">
        <v>121</v>
      </c>
      <c r="FY1" s="944"/>
      <c r="FZ1" s="944"/>
      <c r="GA1" s="944"/>
      <c r="GB1" s="944"/>
      <c r="GC1" s="944"/>
      <c r="GD1" s="944"/>
      <c r="GE1" s="944"/>
      <c r="GF1" s="944"/>
      <c r="GG1" s="944"/>
      <c r="GH1" s="944"/>
      <c r="GI1" s="944"/>
      <c r="GJ1" s="944"/>
      <c r="GK1" s="944"/>
      <c r="GL1" s="944"/>
      <c r="GM1" s="944"/>
      <c r="GN1" s="944"/>
      <c r="GO1" s="944"/>
      <c r="GP1" s="944"/>
      <c r="GQ1" s="944"/>
      <c r="GR1" s="944"/>
      <c r="GS1" s="944"/>
      <c r="GT1" s="944"/>
      <c r="GU1" s="944"/>
      <c r="GV1" s="944"/>
      <c r="GW1" s="944"/>
      <c r="GX1" s="1002" t="s">
        <v>480</v>
      </c>
      <c r="GY1" s="1002"/>
      <c r="GZ1" s="1002"/>
      <c r="HA1" s="1002"/>
      <c r="HB1" s="1002"/>
      <c r="HC1" s="1002"/>
      <c r="HD1" s="1002"/>
      <c r="HE1" s="1002"/>
      <c r="HF1" s="1002"/>
      <c r="HG1" s="1002"/>
      <c r="HH1" s="1002"/>
      <c r="HI1" s="1002"/>
      <c r="HJ1" s="1002"/>
      <c r="HK1" s="1002"/>
      <c r="HL1" s="1002"/>
      <c r="HM1" s="1002"/>
      <c r="HN1" s="1002"/>
      <c r="HO1" s="1002"/>
      <c r="HP1" s="1002"/>
      <c r="HQ1" s="1002"/>
      <c r="HR1" s="1002"/>
      <c r="HS1" s="1002"/>
      <c r="HT1" s="1002"/>
      <c r="HU1" s="1002"/>
      <c r="HV1" s="1002"/>
      <c r="HW1" s="1002"/>
      <c r="HX1" s="1002"/>
      <c r="HY1" s="1002"/>
      <c r="HZ1" s="1002"/>
      <c r="IA1" s="1002"/>
      <c r="IB1" s="1002"/>
      <c r="IC1" s="1002"/>
      <c r="ID1" s="1002"/>
      <c r="IE1" s="1002"/>
      <c r="IF1" s="1002"/>
      <c r="IG1" s="1002"/>
      <c r="IH1" s="1002"/>
      <c r="II1" s="1002"/>
      <c r="IJ1" s="1002"/>
      <c r="IK1" s="1002"/>
      <c r="IL1" s="1002"/>
      <c r="IM1" s="1002"/>
      <c r="IN1" s="1002"/>
      <c r="IO1" s="1002"/>
      <c r="IP1" s="1002"/>
      <c r="IQ1" s="1002"/>
      <c r="IR1" s="1002"/>
      <c r="IS1" s="1002"/>
      <c r="IT1" s="1002"/>
      <c r="IU1" s="1002"/>
      <c r="IV1" s="1002"/>
      <c r="IW1" s="1002"/>
      <c r="IX1" s="1002"/>
    </row>
    <row r="2" spans="1:258" s="712" customFormat="1" ht="92.25" customHeight="1" x14ac:dyDescent="0.15">
      <c r="A2" s="916"/>
      <c r="B2" s="940"/>
      <c r="C2" s="922" t="s">
        <v>21</v>
      </c>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t="s">
        <v>12</v>
      </c>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46" t="s">
        <v>478</v>
      </c>
      <c r="CC2" s="947"/>
      <c r="CD2" s="947"/>
      <c r="CE2" s="947"/>
      <c r="CF2" s="947"/>
      <c r="CG2" s="947"/>
      <c r="CH2" s="947"/>
      <c r="CI2" s="947"/>
      <c r="CJ2" s="947"/>
      <c r="CK2" s="947"/>
      <c r="CL2" s="947"/>
      <c r="CM2" s="947"/>
      <c r="CN2" s="947"/>
      <c r="CO2" s="947"/>
      <c r="CP2" s="948"/>
      <c r="CQ2" s="946" t="str">
        <f>計算_入替!W2</f>
        <v>土地</v>
      </c>
      <c r="CR2" s="947"/>
      <c r="CS2" s="947"/>
      <c r="CT2" s="947"/>
      <c r="CU2" s="947"/>
      <c r="CV2" s="948"/>
      <c r="CW2" s="956" t="str">
        <f>計算_入替!Z2</f>
        <v>備考</v>
      </c>
      <c r="CX2" s="981" t="s">
        <v>468</v>
      </c>
      <c r="CY2" s="982"/>
      <c r="CZ2" s="995" t="s">
        <v>118</v>
      </c>
      <c r="DA2" s="996"/>
      <c r="DB2" s="996"/>
      <c r="DC2" s="996"/>
      <c r="DD2" s="996"/>
      <c r="DE2" s="996"/>
      <c r="DF2" s="996"/>
      <c r="DG2" s="996"/>
      <c r="DH2" s="996"/>
      <c r="DI2" s="996"/>
      <c r="DJ2" s="996"/>
      <c r="DK2" s="996"/>
      <c r="DL2" s="996"/>
      <c r="DM2" s="996"/>
      <c r="DN2" s="996"/>
      <c r="DO2" s="996"/>
      <c r="DP2" s="996"/>
      <c r="DQ2" s="996"/>
      <c r="DR2" s="996"/>
      <c r="DS2" s="996"/>
      <c r="DT2" s="996"/>
      <c r="DU2" s="996"/>
      <c r="DV2" s="996"/>
      <c r="DW2" s="997"/>
      <c r="DX2" s="981" t="s">
        <v>468</v>
      </c>
      <c r="DY2" s="982"/>
      <c r="DZ2" s="995" t="s">
        <v>118</v>
      </c>
      <c r="EA2" s="996"/>
      <c r="EB2" s="996"/>
      <c r="EC2" s="996"/>
      <c r="ED2" s="996"/>
      <c r="EE2" s="996"/>
      <c r="EF2" s="996"/>
      <c r="EG2" s="996"/>
      <c r="EH2" s="996"/>
      <c r="EI2" s="996"/>
      <c r="EJ2" s="996"/>
      <c r="EK2" s="996"/>
      <c r="EL2" s="996"/>
      <c r="EM2" s="996"/>
      <c r="EN2" s="996"/>
      <c r="EO2" s="996"/>
      <c r="EP2" s="996"/>
      <c r="EQ2" s="996"/>
      <c r="ER2" s="996"/>
      <c r="ES2" s="996"/>
      <c r="ET2" s="996"/>
      <c r="EU2" s="996"/>
      <c r="EV2" s="996"/>
      <c r="EW2" s="996"/>
      <c r="EX2" s="981" t="s">
        <v>468</v>
      </c>
      <c r="EY2" s="982"/>
      <c r="EZ2" s="995" t="s">
        <v>118</v>
      </c>
      <c r="FA2" s="996"/>
      <c r="FB2" s="996"/>
      <c r="FC2" s="996"/>
      <c r="FD2" s="996"/>
      <c r="FE2" s="996"/>
      <c r="FF2" s="996"/>
      <c r="FG2" s="996"/>
      <c r="FH2" s="996"/>
      <c r="FI2" s="996"/>
      <c r="FJ2" s="996"/>
      <c r="FK2" s="996"/>
      <c r="FL2" s="996"/>
      <c r="FM2" s="996"/>
      <c r="FN2" s="996"/>
      <c r="FO2" s="996"/>
      <c r="FP2" s="996"/>
      <c r="FQ2" s="996"/>
      <c r="FR2" s="996"/>
      <c r="FS2" s="996"/>
      <c r="FT2" s="996"/>
      <c r="FU2" s="996"/>
      <c r="FV2" s="691"/>
      <c r="FW2" s="691"/>
      <c r="FX2" s="981" t="s">
        <v>468</v>
      </c>
      <c r="FY2" s="982"/>
      <c r="FZ2" s="987" t="s">
        <v>118</v>
      </c>
      <c r="GA2" s="987"/>
      <c r="GB2" s="987"/>
      <c r="GC2" s="987"/>
      <c r="GD2" s="987"/>
      <c r="GE2" s="987"/>
      <c r="GF2" s="987"/>
      <c r="GG2" s="987"/>
      <c r="GH2" s="987"/>
      <c r="GI2" s="987"/>
      <c r="GJ2" s="987"/>
      <c r="GK2" s="987"/>
      <c r="GL2" s="987"/>
      <c r="GM2" s="987"/>
      <c r="GN2" s="987"/>
      <c r="GO2" s="987"/>
      <c r="GP2" s="987"/>
      <c r="GQ2" s="987"/>
      <c r="GR2" s="987"/>
      <c r="GS2" s="987"/>
      <c r="GT2" s="987"/>
      <c r="GU2" s="987"/>
      <c r="GV2" s="987"/>
      <c r="GW2" s="987"/>
      <c r="GX2" s="987" t="s">
        <v>235</v>
      </c>
      <c r="GY2" s="987"/>
      <c r="GZ2" s="987"/>
      <c r="HA2" s="987"/>
      <c r="HB2" s="987"/>
      <c r="HC2" s="987"/>
      <c r="HD2" s="987"/>
      <c r="HE2" s="987"/>
      <c r="HF2" s="987"/>
      <c r="HG2" s="987"/>
      <c r="HH2" s="987"/>
      <c r="HI2" s="987"/>
      <c r="HJ2" s="987"/>
      <c r="HK2" s="987"/>
      <c r="HL2" s="987"/>
      <c r="HM2" s="987"/>
      <c r="HN2" s="987"/>
      <c r="HO2" s="987"/>
      <c r="HP2" s="987"/>
      <c r="HQ2" s="987"/>
      <c r="HR2" s="987"/>
      <c r="HS2" s="987"/>
      <c r="HT2" s="987"/>
      <c r="HU2" s="987"/>
      <c r="HV2" s="987"/>
      <c r="HW2" s="995" t="s">
        <v>236</v>
      </c>
      <c r="HX2" s="996"/>
      <c r="HY2" s="996"/>
      <c r="HZ2" s="996"/>
      <c r="IA2" s="996"/>
      <c r="IB2" s="996"/>
      <c r="IC2" s="996"/>
      <c r="ID2" s="996"/>
      <c r="IE2" s="997"/>
      <c r="IF2" s="995" t="s">
        <v>237</v>
      </c>
      <c r="IG2" s="996"/>
      <c r="IH2" s="996"/>
      <c r="II2" s="996"/>
      <c r="IJ2" s="996"/>
      <c r="IK2" s="996"/>
      <c r="IL2" s="996"/>
      <c r="IM2" s="997"/>
      <c r="IN2" s="1003" t="s">
        <v>238</v>
      </c>
      <c r="IO2" s="1003"/>
      <c r="IP2" s="1004"/>
      <c r="IQ2" s="1025" t="s">
        <v>122</v>
      </c>
      <c r="IR2" s="1003"/>
      <c r="IS2" s="1003"/>
      <c r="IT2" s="1026" t="s">
        <v>377</v>
      </c>
      <c r="IU2" s="1026"/>
      <c r="IV2" s="1026"/>
      <c r="IW2" s="1026"/>
      <c r="IX2" s="1026"/>
    </row>
    <row r="3" spans="1:258" s="712" customFormat="1" ht="73.5" customHeight="1" x14ac:dyDescent="0.15">
      <c r="A3" s="916"/>
      <c r="B3" s="940"/>
      <c r="C3" s="988" t="s">
        <v>139</v>
      </c>
      <c r="D3" s="991" t="s">
        <v>140</v>
      </c>
      <c r="E3" s="946" t="s">
        <v>275</v>
      </c>
      <c r="F3" s="947"/>
      <c r="G3" s="948"/>
      <c r="H3" s="946" t="s">
        <v>8</v>
      </c>
      <c r="I3" s="947"/>
      <c r="J3" s="947"/>
      <c r="K3" s="947"/>
      <c r="L3" s="947"/>
      <c r="M3" s="947"/>
      <c r="N3" s="947"/>
      <c r="O3" s="947"/>
      <c r="P3" s="947"/>
      <c r="Q3" s="948"/>
      <c r="R3" s="946" t="s">
        <v>285</v>
      </c>
      <c r="S3" s="947"/>
      <c r="T3" s="947"/>
      <c r="U3" s="947"/>
      <c r="V3" s="947"/>
      <c r="W3" s="947"/>
      <c r="X3" s="947"/>
      <c r="Y3" s="947"/>
      <c r="Z3" s="947"/>
      <c r="AA3" s="947"/>
      <c r="AB3" s="947"/>
      <c r="AC3" s="948"/>
      <c r="AD3" s="946" t="s">
        <v>6</v>
      </c>
      <c r="AE3" s="947"/>
      <c r="AF3" s="947"/>
      <c r="AG3" s="948"/>
      <c r="AH3" s="946" t="s">
        <v>7</v>
      </c>
      <c r="AI3" s="947"/>
      <c r="AJ3" s="947"/>
      <c r="AK3" s="947"/>
      <c r="AL3" s="947"/>
      <c r="AM3" s="948"/>
      <c r="AN3" s="988" t="s">
        <v>141</v>
      </c>
      <c r="AO3" s="946" t="s">
        <v>275</v>
      </c>
      <c r="AP3" s="947"/>
      <c r="AQ3" s="948"/>
      <c r="AR3" s="922" t="s">
        <v>8</v>
      </c>
      <c r="AS3" s="922"/>
      <c r="AT3" s="922"/>
      <c r="AU3" s="922"/>
      <c r="AV3" s="922"/>
      <c r="AW3" s="922"/>
      <c r="AX3" s="922"/>
      <c r="AY3" s="922"/>
      <c r="AZ3" s="922"/>
      <c r="BA3" s="922"/>
      <c r="BB3" s="946" t="s">
        <v>284</v>
      </c>
      <c r="BC3" s="947"/>
      <c r="BD3" s="947"/>
      <c r="BE3" s="947"/>
      <c r="BF3" s="947"/>
      <c r="BG3" s="947"/>
      <c r="BH3" s="947"/>
      <c r="BI3" s="947"/>
      <c r="BJ3" s="947"/>
      <c r="BK3" s="947"/>
      <c r="BL3" s="947"/>
      <c r="BM3" s="948"/>
      <c r="BN3" s="946" t="s">
        <v>6</v>
      </c>
      <c r="BO3" s="947"/>
      <c r="BP3" s="947"/>
      <c r="BQ3" s="948"/>
      <c r="BR3" s="946" t="s">
        <v>7</v>
      </c>
      <c r="BS3" s="947"/>
      <c r="BT3" s="947"/>
      <c r="BU3" s="947"/>
      <c r="BV3" s="947"/>
      <c r="BW3" s="948"/>
      <c r="BX3" s="988" t="s">
        <v>115</v>
      </c>
      <c r="BY3" s="1008" t="s">
        <v>116</v>
      </c>
      <c r="BZ3" s="1010" t="s">
        <v>439</v>
      </c>
      <c r="CA3" s="1012" t="s">
        <v>440</v>
      </c>
      <c r="CB3" s="949" t="s">
        <v>276</v>
      </c>
      <c r="CC3" s="950"/>
      <c r="CD3" s="951" t="s">
        <v>277</v>
      </c>
      <c r="CE3" s="951"/>
      <c r="CF3" s="680" t="s">
        <v>280</v>
      </c>
      <c r="CG3" s="957" t="str">
        <f>計算_入替!M3</f>
        <v>利用</v>
      </c>
      <c r="CH3" s="957"/>
      <c r="CI3" s="957"/>
      <c r="CJ3" s="957"/>
      <c r="CK3" s="957"/>
      <c r="CL3" s="957"/>
      <c r="CM3" s="957"/>
      <c r="CN3" s="957"/>
      <c r="CO3" s="957"/>
      <c r="CP3" s="681" t="str">
        <f>計算_入替!V3</f>
        <v>未利用</v>
      </c>
      <c r="CQ3" s="949" t="s">
        <v>276</v>
      </c>
      <c r="CR3" s="950"/>
      <c r="CS3" s="683" t="s">
        <v>280</v>
      </c>
      <c r="CT3" s="957" t="str">
        <f>計算_入替!W3</f>
        <v>利用</v>
      </c>
      <c r="CU3" s="957"/>
      <c r="CV3" s="951" t="str">
        <f>計算_入替!Y3</f>
        <v>未利用</v>
      </c>
      <c r="CW3" s="956"/>
      <c r="CX3" s="983" t="s">
        <v>198</v>
      </c>
      <c r="CY3" s="985" t="s">
        <v>199</v>
      </c>
      <c r="CZ3" s="330" t="s">
        <v>502</v>
      </c>
      <c r="DA3" s="750" t="s">
        <v>503</v>
      </c>
      <c r="DB3" s="330" t="s">
        <v>502</v>
      </c>
      <c r="DC3" s="750" t="s">
        <v>503</v>
      </c>
      <c r="DD3" s="330" t="s">
        <v>502</v>
      </c>
      <c r="DE3" s="750" t="s">
        <v>503</v>
      </c>
      <c r="DF3" s="330" t="s">
        <v>502</v>
      </c>
      <c r="DG3" s="750" t="s">
        <v>503</v>
      </c>
      <c r="DH3" s="330" t="s">
        <v>502</v>
      </c>
      <c r="DI3" s="750" t="s">
        <v>503</v>
      </c>
      <c r="DJ3" s="330" t="s">
        <v>502</v>
      </c>
      <c r="DK3" s="750" t="s">
        <v>503</v>
      </c>
      <c r="DL3" s="330" t="s">
        <v>502</v>
      </c>
      <c r="DM3" s="750" t="s">
        <v>503</v>
      </c>
      <c r="DN3" s="330" t="s">
        <v>502</v>
      </c>
      <c r="DO3" s="750" t="s">
        <v>503</v>
      </c>
      <c r="DP3" s="330" t="s">
        <v>502</v>
      </c>
      <c r="DQ3" s="750" t="s">
        <v>503</v>
      </c>
      <c r="DR3" s="330" t="s">
        <v>502</v>
      </c>
      <c r="DS3" s="750" t="s">
        <v>503</v>
      </c>
      <c r="DT3" s="330" t="s">
        <v>502</v>
      </c>
      <c r="DU3" s="750" t="s">
        <v>503</v>
      </c>
      <c r="DV3" s="330" t="s">
        <v>502</v>
      </c>
      <c r="DW3" s="750" t="s">
        <v>503</v>
      </c>
      <c r="DX3" s="983" t="s">
        <v>198</v>
      </c>
      <c r="DY3" s="985" t="s">
        <v>199</v>
      </c>
      <c r="DZ3" s="330" t="s">
        <v>502</v>
      </c>
      <c r="EA3" s="750" t="s">
        <v>503</v>
      </c>
      <c r="EB3" s="330" t="s">
        <v>502</v>
      </c>
      <c r="EC3" s="750" t="s">
        <v>503</v>
      </c>
      <c r="ED3" s="330" t="s">
        <v>502</v>
      </c>
      <c r="EE3" s="750" t="s">
        <v>503</v>
      </c>
      <c r="EF3" s="330" t="s">
        <v>502</v>
      </c>
      <c r="EG3" s="750" t="s">
        <v>503</v>
      </c>
      <c r="EH3" s="330" t="s">
        <v>502</v>
      </c>
      <c r="EI3" s="750" t="s">
        <v>503</v>
      </c>
      <c r="EJ3" s="330" t="s">
        <v>502</v>
      </c>
      <c r="EK3" s="750" t="s">
        <v>503</v>
      </c>
      <c r="EL3" s="330" t="s">
        <v>502</v>
      </c>
      <c r="EM3" s="750" t="s">
        <v>503</v>
      </c>
      <c r="EN3" s="330" t="s">
        <v>502</v>
      </c>
      <c r="EO3" s="750" t="s">
        <v>503</v>
      </c>
      <c r="EP3" s="330" t="s">
        <v>502</v>
      </c>
      <c r="EQ3" s="750" t="s">
        <v>503</v>
      </c>
      <c r="ER3" s="330" t="s">
        <v>502</v>
      </c>
      <c r="ES3" s="750" t="s">
        <v>503</v>
      </c>
      <c r="ET3" s="330" t="s">
        <v>502</v>
      </c>
      <c r="EU3" s="750" t="s">
        <v>503</v>
      </c>
      <c r="EV3" s="330" t="s">
        <v>502</v>
      </c>
      <c r="EW3" s="750" t="s">
        <v>503</v>
      </c>
      <c r="EX3" s="983" t="s">
        <v>198</v>
      </c>
      <c r="EY3" s="985" t="s">
        <v>199</v>
      </c>
      <c r="EZ3" s="330" t="s">
        <v>502</v>
      </c>
      <c r="FA3" s="750" t="s">
        <v>503</v>
      </c>
      <c r="FB3" s="330" t="s">
        <v>502</v>
      </c>
      <c r="FC3" s="750" t="s">
        <v>503</v>
      </c>
      <c r="FD3" s="330" t="s">
        <v>502</v>
      </c>
      <c r="FE3" s="750" t="s">
        <v>503</v>
      </c>
      <c r="FF3" s="330" t="s">
        <v>502</v>
      </c>
      <c r="FG3" s="750" t="s">
        <v>503</v>
      </c>
      <c r="FH3" s="330" t="s">
        <v>502</v>
      </c>
      <c r="FI3" s="750" t="s">
        <v>503</v>
      </c>
      <c r="FJ3" s="330" t="s">
        <v>502</v>
      </c>
      <c r="FK3" s="750" t="s">
        <v>503</v>
      </c>
      <c r="FL3" s="330" t="s">
        <v>502</v>
      </c>
      <c r="FM3" s="750" t="s">
        <v>503</v>
      </c>
      <c r="FN3" s="330" t="s">
        <v>502</v>
      </c>
      <c r="FO3" s="750" t="s">
        <v>503</v>
      </c>
      <c r="FP3" s="330" t="s">
        <v>502</v>
      </c>
      <c r="FQ3" s="750" t="s">
        <v>503</v>
      </c>
      <c r="FR3" s="330" t="s">
        <v>502</v>
      </c>
      <c r="FS3" s="750" t="s">
        <v>503</v>
      </c>
      <c r="FT3" s="330" t="s">
        <v>502</v>
      </c>
      <c r="FU3" s="750" t="s">
        <v>503</v>
      </c>
      <c r="FV3" s="330" t="s">
        <v>502</v>
      </c>
      <c r="FW3" s="750" t="s">
        <v>503</v>
      </c>
      <c r="FX3" s="983" t="s">
        <v>198</v>
      </c>
      <c r="FY3" s="985" t="s">
        <v>199</v>
      </c>
      <c r="FZ3" s="330" t="s">
        <v>502</v>
      </c>
      <c r="GA3" s="750" t="s">
        <v>503</v>
      </c>
      <c r="GB3" s="330" t="s">
        <v>502</v>
      </c>
      <c r="GC3" s="750" t="s">
        <v>503</v>
      </c>
      <c r="GD3" s="330" t="s">
        <v>502</v>
      </c>
      <c r="GE3" s="750" t="s">
        <v>503</v>
      </c>
      <c r="GF3" s="330" t="s">
        <v>502</v>
      </c>
      <c r="GG3" s="750" t="s">
        <v>503</v>
      </c>
      <c r="GH3" s="330" t="s">
        <v>502</v>
      </c>
      <c r="GI3" s="750" t="s">
        <v>503</v>
      </c>
      <c r="GJ3" s="330" t="s">
        <v>502</v>
      </c>
      <c r="GK3" s="750" t="s">
        <v>503</v>
      </c>
      <c r="GL3" s="330" t="s">
        <v>502</v>
      </c>
      <c r="GM3" s="750" t="s">
        <v>503</v>
      </c>
      <c r="GN3" s="330" t="s">
        <v>502</v>
      </c>
      <c r="GO3" s="750" t="s">
        <v>503</v>
      </c>
      <c r="GP3" s="330" t="s">
        <v>502</v>
      </c>
      <c r="GQ3" s="750" t="s">
        <v>503</v>
      </c>
      <c r="GR3" s="330" t="s">
        <v>502</v>
      </c>
      <c r="GS3" s="750" t="s">
        <v>503</v>
      </c>
      <c r="GT3" s="330" t="s">
        <v>502</v>
      </c>
      <c r="GU3" s="750" t="s">
        <v>503</v>
      </c>
      <c r="GV3" s="330" t="s">
        <v>502</v>
      </c>
      <c r="GW3" s="750" t="s">
        <v>503</v>
      </c>
      <c r="GX3" s="969" t="str">
        <f>計算_入替!AA5</f>
        <v>飲食物を買うことができる設備・場所がある</v>
      </c>
      <c r="GY3" s="969" t="str">
        <f>計算_入替!AB5</f>
        <v>給水・手洗いができる場所がある</v>
      </c>
      <c r="GZ3" s="969" t="str">
        <f>計算_入替!AC5</f>
        <v>雨天時・災害時に避難できる場所がある</v>
      </c>
      <c r="HA3" s="969" t="str">
        <f>計算_入替!AD5</f>
        <v>トイレが設けられている</v>
      </c>
      <c r="HB3" s="969" t="str">
        <f>計算_入替!AE5</f>
        <v>多目的トイレが整備されている</v>
      </c>
      <c r="HC3" s="969" t="str">
        <f>計算_入替!AF5</f>
        <v>案内所・掲示板・デジタルサイネージ等がある</v>
      </c>
      <c r="HD3" s="969" t="str">
        <f>計算_入替!AG5</f>
        <v>外国語の案内板が整備されている</v>
      </c>
      <c r="HE3" s="969" t="str">
        <f>計算_入替!AH5</f>
        <v>近くに交番・警察署がある</v>
      </c>
      <c r="HF3" s="969" t="str">
        <f>計算_入替!AI5</f>
        <v>人の活動エリアから隔離された場所に喫煙スペースがある</v>
      </c>
      <c r="HG3" s="969" t="str">
        <f>計算_入替!AJ5</f>
        <v>荷物を預けられる場所がある</v>
      </c>
      <c r="HH3" s="969" t="str">
        <f>計算_入替!AK5</f>
        <v>イスやテーブルなどの設備に可変性がある</v>
      </c>
      <c r="HI3" s="969" t="str">
        <f>計算_入替!AL5</f>
        <v>座れる場がある</v>
      </c>
      <c r="HJ3" s="969" t="str">
        <f>計算_入替!AM5</f>
        <v>自由に使えるテーブルがある</v>
      </c>
      <c r="HK3" s="969" t="str">
        <f>計算_入替!AN5</f>
        <v>ゴミ箱が設けられている</v>
      </c>
      <c r="HL3" s="969" t="str">
        <f>計算_入替!AO5</f>
        <v>子ども用の遊具がある</v>
      </c>
      <c r="HM3" s="969" t="str">
        <f>計算_入替!AP5</f>
        <v>人が踏み込んで良い芝生が設けられている</v>
      </c>
      <c r="HN3" s="969" t="str">
        <f>計算_入替!AQ5</f>
        <v>建物外設置物（椅子・販売物等）の設置可能範囲が明確にされている</v>
      </c>
      <c r="HO3" s="969" t="str">
        <f>計算_入替!AR5</f>
        <v>夜間照明設備が整備されている</v>
      </c>
      <c r="HP3" s="969" t="str">
        <f>計算_入替!AS5</f>
        <v>段差の無い導線が整備されている</v>
      </c>
      <c r="HQ3" s="969" t="str">
        <f>計算_入替!AT5</f>
        <v>車いす利用者やベビーカー利用者の通行を妨げる障害物がない</v>
      </c>
      <c r="HR3" s="969" t="str">
        <f>計算_入替!AU5</f>
        <v>防犯カメラが設置されている</v>
      </c>
      <c r="HS3" s="969" t="str">
        <f>計算_入替!AV5</f>
        <v>様々な目的で活用できるスペースがある（場を可変的に活用できる）</v>
      </c>
      <c r="HT3" s="969" t="str">
        <f>計算_入替!AW5</f>
        <v>体操や運動に利用可能な場がある</v>
      </c>
      <c r="HU3" s="969" t="str">
        <f>計算_入替!AX5</f>
        <v>イベントを開催できるスペースがある</v>
      </c>
      <c r="HV3" s="969" t="str">
        <f>計算_入替!AY5</f>
        <v>Wi-Fi、電源が整備されている</v>
      </c>
      <c r="HW3" s="969" t="str">
        <f>計算_入替!AZ5</f>
        <v>点字ブロックや音の鳴る信号がある</v>
      </c>
      <c r="HX3" s="969" t="str">
        <f>計算_入替!BA5</f>
        <v>車両進入防止設備が整備されている</v>
      </c>
      <c r="HY3" s="969" t="str">
        <f>計算_入替!BB5</f>
        <v>通路の表面にアスファルト以外の化粧材が整備されている</v>
      </c>
      <c r="HZ3" s="969" t="str">
        <f>計算_入替!BC5</f>
        <v>歩行空間に建物等への車両進入口が設けられていない</v>
      </c>
      <c r="IA3" s="969" t="str">
        <f>計算_入替!BD5</f>
        <v>歩行中に足を止められる交差通路がない</v>
      </c>
      <c r="IB3" s="969" t="str">
        <f>計算_入替!BE5</f>
        <v>歩行者専用道路になっている（曜日や時間に応じた一時的な指定も含む）</v>
      </c>
      <c r="IC3" s="969" t="str">
        <f>計算_入替!BF5</f>
        <v>車道と歩道が分かれている</v>
      </c>
      <c r="ID3" s="969" t="str">
        <f>計算_入替!BG5</f>
        <v>自動車レーンと歩道が分かれている</v>
      </c>
      <c r="IE3" s="969" t="str">
        <f>計算_入替!BH5</f>
        <v>車両の速度を抑制する対策が講じられている（ゾーン30の指定、ハンプ、狭さく、シケイン等）</v>
      </c>
      <c r="IF3" s="969" t="str">
        <f>計算_入替!BI5</f>
        <v>アート・展示空間が整備されている</v>
      </c>
      <c r="IG3" s="969" t="str">
        <f>計算_入替!BJ5</f>
        <v>電灯／樹木に、目にとまるような魅力的な装飾が設けられている</v>
      </c>
      <c r="IH3" s="969" t="str">
        <f>計算_入替!BK5</f>
        <v>管理の行き届いた植栽（植木・花壇等）が設けられている</v>
      </c>
      <c r="II3" s="969" t="str">
        <f>計算_入替!BL5</f>
        <v>錆び・破れ・落書き等がある広告物や看板がない</v>
      </c>
      <c r="IJ3" s="969" t="str">
        <f>計算_入替!BM5</f>
        <v>空中に電線がない</v>
      </c>
      <c r="IK3" s="969" t="str">
        <f>計算_入替!BN5</f>
        <v>水の流れが設けられている</v>
      </c>
      <c r="IL3" s="969" t="str">
        <f>計算_入替!BO5</f>
        <v>歴史・伝統を感じる建物がある</v>
      </c>
      <c r="IM3" s="969" t="str">
        <f>計算_入替!BP5</f>
        <v>伝統的なお店がある</v>
      </c>
      <c r="IN3" s="969" t="str">
        <f>計算_入替!BQ5</f>
        <v>近くに誰にでもすぐ使える駐輪場がある</v>
      </c>
      <c r="IO3" s="969" t="str">
        <f>計算_入替!BR5</f>
        <v>近くに誰にでもすぐ使える駐車場がある</v>
      </c>
      <c r="IP3" s="969" t="str">
        <f>計算_入替!BS5</f>
        <v>近くに公共交通（駅・バス停）がある</v>
      </c>
      <c r="IQ3" s="969" t="str">
        <f>計算_入替!BT5</f>
        <v>管理者が分かる掲示がある</v>
      </c>
      <c r="IR3" s="969" t="str">
        <f>計算_入替!BU5</f>
        <v>運営主体や運営ルール明確になっている</v>
      </c>
      <c r="IS3" s="969" t="str">
        <f>計算_入替!BV5</f>
        <v>活動プログラムが実施され、適切な維持管理になっている</v>
      </c>
      <c r="IT3" s="969" t="str">
        <f>IF(計算_入替!BW5="","記載なし",計算_入替!BW5)</f>
        <v>記載なし</v>
      </c>
      <c r="IU3" s="969" t="str">
        <f>IF(計算_入替!BX5="","記載なし",計算_入替!BX5)</f>
        <v>記載なし</v>
      </c>
      <c r="IV3" s="969" t="str">
        <f>IF(計算_入替!BY5="","記載なし",計算_入替!BY5)</f>
        <v>記載なし</v>
      </c>
      <c r="IW3" s="969" t="str">
        <f>IF(計算_入替!BZ5="","記載なし",計算_入替!BZ5)</f>
        <v>記載なし</v>
      </c>
      <c r="IX3" s="969" t="str">
        <f>IF(計算_入替!CA5="","記載なし",計算_入替!CA5)</f>
        <v>記載なし</v>
      </c>
    </row>
    <row r="4" spans="1:258" s="712" customFormat="1" ht="66.75" customHeight="1" x14ac:dyDescent="0.15">
      <c r="A4" s="916"/>
      <c r="B4" s="940"/>
      <c r="C4" s="989"/>
      <c r="D4" s="992"/>
      <c r="E4" s="920" t="s">
        <v>428</v>
      </c>
      <c r="F4" s="918" t="s">
        <v>429</v>
      </c>
      <c r="G4" s="937" t="s">
        <v>430</v>
      </c>
      <c r="H4" s="925" t="s">
        <v>267</v>
      </c>
      <c r="I4" s="923" t="s">
        <v>268</v>
      </c>
      <c r="J4" s="927" t="s">
        <v>269</v>
      </c>
      <c r="K4" s="927" t="s">
        <v>270</v>
      </c>
      <c r="L4" s="929" t="s">
        <v>271</v>
      </c>
      <c r="M4" s="931" t="s">
        <v>267</v>
      </c>
      <c r="N4" s="927" t="s">
        <v>268</v>
      </c>
      <c r="O4" s="927" t="s">
        <v>269</v>
      </c>
      <c r="P4" s="923" t="s">
        <v>270</v>
      </c>
      <c r="Q4" s="933" t="s">
        <v>283</v>
      </c>
      <c r="R4" s="974" t="s">
        <v>286</v>
      </c>
      <c r="S4" s="975"/>
      <c r="T4" s="976"/>
      <c r="U4" s="974" t="s">
        <v>287</v>
      </c>
      <c r="V4" s="975"/>
      <c r="W4" s="976"/>
      <c r="X4" s="974" t="s">
        <v>286</v>
      </c>
      <c r="Y4" s="975"/>
      <c r="Z4" s="976"/>
      <c r="AA4" s="974" t="s">
        <v>287</v>
      </c>
      <c r="AB4" s="975"/>
      <c r="AC4" s="976"/>
      <c r="AD4" s="920" t="s">
        <v>435</v>
      </c>
      <c r="AE4" s="993" t="s">
        <v>436</v>
      </c>
      <c r="AF4" s="918" t="s">
        <v>437</v>
      </c>
      <c r="AG4" s="918" t="s">
        <v>438</v>
      </c>
      <c r="AH4" s="920" t="s">
        <v>433</v>
      </c>
      <c r="AI4" s="918" t="s">
        <v>434</v>
      </c>
      <c r="AJ4" s="935" t="s">
        <v>430</v>
      </c>
      <c r="AK4" s="941" t="s">
        <v>433</v>
      </c>
      <c r="AL4" s="941" t="s">
        <v>434</v>
      </c>
      <c r="AM4" s="972" t="s">
        <v>430</v>
      </c>
      <c r="AN4" s="989"/>
      <c r="AO4" s="920" t="s">
        <v>428</v>
      </c>
      <c r="AP4" s="918" t="s">
        <v>429</v>
      </c>
      <c r="AQ4" s="937" t="s">
        <v>430</v>
      </c>
      <c r="AR4" s="925" t="s">
        <v>267</v>
      </c>
      <c r="AS4" s="923" t="s">
        <v>268</v>
      </c>
      <c r="AT4" s="923" t="s">
        <v>269</v>
      </c>
      <c r="AU4" s="923" t="s">
        <v>270</v>
      </c>
      <c r="AV4" s="933" t="s">
        <v>264</v>
      </c>
      <c r="AW4" s="925" t="s">
        <v>267</v>
      </c>
      <c r="AX4" s="923" t="s">
        <v>268</v>
      </c>
      <c r="AY4" s="923" t="s">
        <v>269</v>
      </c>
      <c r="AZ4" s="923" t="s">
        <v>270</v>
      </c>
      <c r="BA4" s="933" t="s">
        <v>264</v>
      </c>
      <c r="BB4" s="974" t="s">
        <v>286</v>
      </c>
      <c r="BC4" s="975"/>
      <c r="BD4" s="976"/>
      <c r="BE4" s="974" t="s">
        <v>287</v>
      </c>
      <c r="BF4" s="975"/>
      <c r="BG4" s="976"/>
      <c r="BH4" s="974" t="s">
        <v>286</v>
      </c>
      <c r="BI4" s="975"/>
      <c r="BJ4" s="976"/>
      <c r="BK4" s="974" t="s">
        <v>287</v>
      </c>
      <c r="BL4" s="975"/>
      <c r="BM4" s="976"/>
      <c r="BN4" s="920" t="s">
        <v>435</v>
      </c>
      <c r="BO4" s="918" t="s">
        <v>436</v>
      </c>
      <c r="BP4" s="918" t="s">
        <v>441</v>
      </c>
      <c r="BQ4" s="937" t="s">
        <v>438</v>
      </c>
      <c r="BR4" s="920" t="s">
        <v>433</v>
      </c>
      <c r="BS4" s="918" t="s">
        <v>434</v>
      </c>
      <c r="BT4" s="935" t="s">
        <v>446</v>
      </c>
      <c r="BU4" s="941" t="s">
        <v>433</v>
      </c>
      <c r="BV4" s="941" t="s">
        <v>434</v>
      </c>
      <c r="BW4" s="972" t="s">
        <v>446</v>
      </c>
      <c r="BX4" s="989"/>
      <c r="BY4" s="1009"/>
      <c r="BZ4" s="1011"/>
      <c r="CA4" s="1013"/>
      <c r="CB4" s="961" t="s">
        <v>459</v>
      </c>
      <c r="CC4" s="964" t="s">
        <v>458</v>
      </c>
      <c r="CD4" s="961" t="s">
        <v>278</v>
      </c>
      <c r="CE4" s="950" t="s">
        <v>279</v>
      </c>
      <c r="CF4" s="950" t="s">
        <v>281</v>
      </c>
      <c r="CG4" s="949" t="str">
        <f>計算_入替!M4</f>
        <v>飲食店</v>
      </c>
      <c r="CH4" s="958"/>
      <c r="CI4" s="950"/>
      <c r="CJ4" s="951" t="str">
        <f>計算_入替!P4</f>
        <v>販売店</v>
      </c>
      <c r="CK4" s="951"/>
      <c r="CL4" s="951"/>
      <c r="CM4" s="949" t="str">
        <f>計算_入替!S4</f>
        <v>その他</v>
      </c>
      <c r="CN4" s="958"/>
      <c r="CO4" s="950"/>
      <c r="CP4" s="488"/>
      <c r="CQ4" s="961" t="s">
        <v>459</v>
      </c>
      <c r="CR4" s="950" t="s">
        <v>458</v>
      </c>
      <c r="CS4" s="950" t="s">
        <v>282</v>
      </c>
      <c r="CT4" s="988" t="str">
        <f>計算_入替!W6</f>
        <v>イベントの実施</v>
      </c>
      <c r="CU4" s="1005" t="str">
        <f>計算_入替!X6</f>
        <v>実施無し</v>
      </c>
      <c r="CV4" s="954"/>
      <c r="CW4" s="956"/>
      <c r="CX4" s="984"/>
      <c r="CY4" s="986"/>
      <c r="CZ4" s="977" t="str">
        <f>IF((CZ8=""),"（今回調査未選択）"&amp;CHAR(10)&amp;計算_入替!CB5,計算_入替!CB5)</f>
        <v>赤ちゃんを連れている人がいる</v>
      </c>
      <c r="DA4" s="1000" t="str">
        <f>IF((DA8=""),"（今回調査未選択）"&amp;CHAR(10)&amp;計算_入替!CC5,計算_入替!CC5)</f>
        <v>赤ちゃんを連れてこられる場所だと感じる</v>
      </c>
      <c r="DB4" s="977" t="str">
        <f>IF((DB8=""),"（今回調査未選択）"&amp;CHAR(10)&amp;計算_入替!CD5,計算_入替!CD5)</f>
        <v>子どもを遊ばせている</v>
      </c>
      <c r="DC4" s="1000" t="str">
        <f>IF((DC8=""),"（今回調査未選択）"&amp;CHAR(10)&amp;計算_入替!CE5,計算_入替!CE5)</f>
        <v>子どもを安心して遊ばせられる場所だと感じる</v>
      </c>
      <c r="DD4" s="977" t="str">
        <f>IF((DD8=""),"（今回調査未選択）"&amp;CHAR(10)&amp;計算_入替!CF5,計算_入替!CF5)</f>
        <v>地域の人や警備員など「人の目による防犯」が行われている</v>
      </c>
      <c r="DE4" s="1000" t="str">
        <f>IF((DE8=""),"（今回調査未選択）"&amp;CHAR(10)&amp;計算_入替!CG5,計算_入替!CG5)</f>
        <v>地域の人など「人の目による防犯」が行われている安全な場所だと感じる</v>
      </c>
      <c r="DF4" s="977" t="str">
        <f>IF((DF8=""),"（今回調査未選択）"&amp;CHAR(10)&amp;計算_入替!CH5,計算_入替!CH5)</f>
        <v>足腰の弱い人や車いす・ベビーカーの利用者が難なく移動・滞在している</v>
      </c>
      <c r="DG4" s="1000" t="str">
        <f>IF((DG8=""),"（今回調査未選択）"&amp;CHAR(10)&amp;計算_入替!CI5,計算_入替!CI5)</f>
        <v>足腰の弱い人や車いす・ベビーカーの利用者が気軽に利用できる場所だと感じる</v>
      </c>
      <c r="DH4" s="977" t="str">
        <f>IF((DH8=""),"（今回調査未選択）"&amp;CHAR(10)&amp;計算_入替!CJ5,計算_入替!CJ5)</f>
        <v>自分以外の人が出したゴミを片付ける人がいる</v>
      </c>
      <c r="DI4" s="1000" t="str">
        <f>IF((DI8=""),"（今回調査未選択）"&amp;CHAR(10)&amp;計算_入替!CK5,計算_入替!CK5)</f>
        <v>空間がきれいに利用されていて気持ちよく過ごせると感じる</v>
      </c>
      <c r="DJ4" s="977" t="str">
        <f>IF((DJ8=""),"（今回調査未選択）"&amp;CHAR(10)&amp;計算_入替!CL5,計算_入替!CL5)</f>
        <v>食事をしている人がいる</v>
      </c>
      <c r="DK4" s="1000" t="str">
        <f>IF((DK8=""),"（今回調査未選択）"&amp;CHAR(10)&amp;計算_入替!CM5,計算_入替!CM5)</f>
        <v>気持ち良く食事ができる場所だと感じる</v>
      </c>
      <c r="DL4" s="977" t="str">
        <f>IF((DL8=""),"（今回調査未選択）"&amp;CHAR(10)&amp;計算_入替!CN5,計算_入替!CN5)</f>
        <v>（今回調査未選択）
鳥や虫を追い払っている人がいない</v>
      </c>
      <c r="DM4" s="1000" t="str">
        <f>IF((DM8=""),"（今回調査未選択）"&amp;CHAR(10)&amp;計算_入替!CO5,計算_入替!CO5)</f>
        <v>（今回調査未選択）
動物や虫の行動により不快に感じない（例：鳩、犬、猫、アリ、蚊等）</v>
      </c>
      <c r="DN4" s="977" t="str">
        <f>IF((DN8=""),"（今回調査未選択）"&amp;CHAR(10)&amp;計算_入替!CP5,計算_入替!CP5)</f>
        <v>適度な距離を保ちながら過ごしている・歩いている</v>
      </c>
      <c r="DO4" s="1000" t="str">
        <f>IF((DO8=""),"（今回調査未選択）"&amp;CHAR(10)&amp;計算_入替!CQ5,計算_入替!CQ5)</f>
        <v>他の人との距離が不快ではないと感じる</v>
      </c>
      <c r="DP4" s="977" t="str">
        <f>IF((DP8=""),"（今回調査未選択）"&amp;CHAR(10)&amp;計算_入替!CR5,計算_入替!CR5)</f>
        <v>知人同士が挨拶や世間話をしている</v>
      </c>
      <c r="DQ4" s="1000" t="str">
        <f>IF((DQ8=""),"（今回調査未選択）"&amp;CHAR(10)&amp;計算_入替!CS5,計算_入替!CS5)</f>
        <v>滞在者・通行者同士がお互いに顔や名前を知っているように感じる</v>
      </c>
      <c r="DR4" s="977" t="str">
        <f>IF((DR8=""),"（今回調査未選択）"&amp;CHAR(10)&amp;計算_入替!CT5,計算_入替!CT5)</f>
        <v>（今回調査未選択）
横に並んで歩いている人がいる</v>
      </c>
      <c r="DS4" s="1000" t="str">
        <f>IF((DS8=""),"（今回調査未選択）"&amp;CHAR(10)&amp;計算_入替!CU5,計算_入替!CU5)</f>
        <v>（今回調査未選択）
車両の往来を気にせず並んで歩けると感じる</v>
      </c>
      <c r="DT4" s="977" t="str">
        <f>IF((DT8=""),"（今回調査未選択）"&amp;CHAR(10)&amp;計算_入替!CV5,計算_入替!CV5)</f>
        <v>（今回調査未選択）
立ち止まって会話をしている人がいる</v>
      </c>
      <c r="DU4" s="1000" t="str">
        <f>IF((DU8=""),"（今回調査未選択）"&amp;CHAR(10)&amp;計算_入替!CW5,計算_入替!CW5)</f>
        <v>（今回調査未選択）
周りを気にせず立ち止まって会話できる場所だと感じる</v>
      </c>
      <c r="DV4" s="977" t="str">
        <f>IF((DV8=""),"（今回調査未選択）"&amp;CHAR(10)&amp;計算_入替!CX5,計算_入替!CX5)</f>
        <v>（今回調査未選択）
夜一人で歩いている人がいる</v>
      </c>
      <c r="DW4" s="998" t="str">
        <f>IF((DW8=""),"（今回調査未選択）"&amp;CHAR(10)&amp;計算_入替!CY5,計算_入替!CY5)</f>
        <v>（今回調査未選択）
夜一人で歩いていても不安にならない場所だと感じる</v>
      </c>
      <c r="DX4" s="984"/>
      <c r="DY4" s="986"/>
      <c r="DZ4" s="977" t="str">
        <f>IF((DZ8=""),"（今回調査未選択）"&amp;CHAR(10)&amp;計算_入替!CZ5,計算_入替!CZ5)</f>
        <v>入ること、近づくことをためらっている人がいない（沿道建物も含む）</v>
      </c>
      <c r="EA4" s="998" t="str">
        <f>IF((EA8=""),"（今回調査未選択）"&amp;CHAR(10)&amp;計算_入替!DA5,計算_入替!DA5)</f>
        <v>気軽に出入りできる場所だと感じる（沿道建物も含む）</v>
      </c>
      <c r="EB4" s="977" t="str">
        <f>IF((EB8=""),"（今回調査未選択）"&amp;CHAR(10)&amp;計算_入替!DB5,計算_入替!DB5)</f>
        <v>子どもが声を出して遊んでいる</v>
      </c>
      <c r="EC4" s="998" t="str">
        <f>IF((EC8=""),"（今回調査未選択）"&amp;CHAR(10)&amp;計算_入替!DC5,計算_入替!DC5)</f>
        <v>子どもが声を出して遊んでも気にならないと感じる</v>
      </c>
      <c r="ED4" s="977" t="str">
        <f>IF((ED8=""),"（今回調査未選択）"&amp;CHAR(10)&amp;計算_入替!DD5,計算_入替!DD5)</f>
        <v>うたた寝をしている人がいる</v>
      </c>
      <c r="EE4" s="998" t="str">
        <f>IF((EE8=""),"（今回調査未選択）"&amp;CHAR(10)&amp;計算_入替!DE5,計算_入替!DE5)</f>
        <v>周りを気にせずうたた寝できる場所だと感じる</v>
      </c>
      <c r="EF4" s="977" t="str">
        <f>IF((EF8=""),"（今回調査未選択）"&amp;CHAR(10)&amp;計算_入替!DF5,計算_入替!DF5)</f>
        <v>何かの練習をしている人がいる</v>
      </c>
      <c r="EG4" s="998" t="str">
        <f>IF((EG8=""),"（今回調査未選択）"&amp;CHAR(10)&amp;計算_入替!DG5,計算_入替!DG5)</f>
        <v>何かの練習をしたい場所だと感じる</v>
      </c>
      <c r="EH4" s="977" t="str">
        <f>IF((EH8=""),"（今回調査未選択）"&amp;CHAR(10)&amp;計算_入替!DH5,計算_入替!DH5)</f>
        <v>ペットを連れている人がいる</v>
      </c>
      <c r="EI4" s="998" t="str">
        <f>IF((EI8=""),"（今回調査未選択）"&amp;CHAR(10)&amp;計算_入替!DI5,計算_入替!DI5)</f>
        <v>ペットを連れて行ってもよい場所だと感じる</v>
      </c>
      <c r="EJ4" s="977" t="str">
        <f>IF((EJ8=""),"（今回調査未選択）"&amp;CHAR(10)&amp;計算_入替!DJ5,計算_入替!DJ5)</f>
        <v>思い思いの時間を座って過ごしている</v>
      </c>
      <c r="EK4" s="998" t="str">
        <f>IF((EK8=""),"（今回調査未選択）"&amp;CHAR(10)&amp;計算_入替!DK5,計算_入替!DK5)</f>
        <v>思い思いの時間を座って過ごすことができる場所だと感じる</v>
      </c>
      <c r="EL4" s="977" t="str">
        <f>IF((EL8=""),"（今回調査未選択）"&amp;CHAR(10)&amp;計算_入替!DL5,計算_入替!DL5)</f>
        <v>（今回調査未選択）
想定外の活動が見られる（ウェディング撮影をしている等）</v>
      </c>
      <c r="EM4" s="998" t="str">
        <f>IF((EM8=""),"（今回調査未選択）"&amp;CHAR(10)&amp;計算_入替!DM5,計算_入替!DM5)</f>
        <v>（今回調査未選択）
誰でもここで好きな活動ができる場所だと感じる</v>
      </c>
      <c r="EN4" s="977" t="str">
        <f>IF((EN8=""),"（今回調査未選択）"&amp;CHAR(10)&amp;計算_入替!DN5,計算_入替!DN5)</f>
        <v>（今回調査未選択）
多様な服装の人がいる</v>
      </c>
      <c r="EO4" s="998" t="str">
        <f>IF((EO8=""),"（今回調査未選択）"&amp;CHAR(10)&amp;計算_入替!DO5,計算_入替!DO5)</f>
        <v>（今回調査未選択）
好きな恰好で行ってもいい場所だと感じる</v>
      </c>
      <c r="EP4" s="977" t="str">
        <f>IF((EP8=""),"（今回調査未選択）"&amp;CHAR(10)&amp;計算_入替!DP5,計算_入替!DP5)</f>
        <v>電話、Web会議をしている人がいる</v>
      </c>
      <c r="EQ4" s="998" t="str">
        <f>IF((EQ8=""),"（今回調査未選択）"&amp;CHAR(10)&amp;計算_入替!DQ5,計算_入替!DQ5)</f>
        <v>電話、Web会議をして発声が許容されると感じる</v>
      </c>
      <c r="ER4" s="977" t="str">
        <f>IF((ER8=""),"（今回調査未選択）"&amp;CHAR(10)&amp;計算_入替!DR5,計算_入替!DR5)</f>
        <v>（今回調査未選択）
投稿用と思われる動画を撮影している人がいる</v>
      </c>
      <c r="ES4" s="998" t="str">
        <f>IF((ES8=""),"（今回調査未選択）"&amp;CHAR(10)&amp;計算_入替!DS5,計算_入替!DS5)</f>
        <v>（今回調査未選択）
投稿用の動画撮影をしても良い場所だと感じる</v>
      </c>
      <c r="ET4" s="977" t="str">
        <f>IF((ET8=""),"（今回調査未選択）"&amp;CHAR(10)&amp;計算_入替!DT5,計算_入替!DT5)</f>
        <v>（今回調査未選択）
周囲より遅いペースで歩いている人がいる</v>
      </c>
      <c r="EU4" s="998" t="str">
        <f>IF((EU8=""),"（今回調査未選択）"&amp;CHAR(10)&amp;計算_入替!DU5,計算_入替!DU5)</f>
        <v>（今回調査未選択）
自分のペースで歩ける場所だと感じる</v>
      </c>
      <c r="EV4" s="977" t="str">
        <f>IF((EV8=""),"（今回調査未選択）"&amp;CHAR(10)&amp;計算_入替!DV5,計算_入替!DV5)</f>
        <v>ジョギングなどの軽い運動をしている人がいる</v>
      </c>
      <c r="EW4" s="979" t="str">
        <f>IF((EW8=""),"（今回調査未選択）"&amp;CHAR(10)&amp;計算_入替!DW5,計算_入替!DW5)</f>
        <v>ジョギングなどの軽い運動ができそうな場所だと感じる</v>
      </c>
      <c r="EX4" s="984"/>
      <c r="EY4" s="986"/>
      <c r="EZ4" s="977" t="str">
        <f>IF((EZ8=""),"（今回調査未選択）"&amp;CHAR(10)&amp;計算_入替!DX5,計算_入替!DX5)</f>
        <v>ぼーっとしている人がいる</v>
      </c>
      <c r="FA4" s="979" t="str">
        <f>IF((FA8=""),"（今回調査未選択）"&amp;CHAR(10)&amp;計算_入替!DY5,計算_入替!DY5)</f>
        <v>ぼーっとできる場所だと感じる</v>
      </c>
      <c r="FB4" s="977" t="str">
        <f>IF((FB8=""),"（今回調査未選択）"&amp;CHAR(10)&amp;計算_入替!DZ5,計算_入替!DZ5)</f>
        <v>（今回調査未選択）
座って休憩したり、くつろいだりしている人がいる</v>
      </c>
      <c r="FC4" s="979" t="str">
        <f>IF((FC8=""),"（今回調査未選択）"&amp;CHAR(10)&amp;計算_入替!EA5,計算_入替!EA5)</f>
        <v>（今回調査未選択）
座って休憩したり、くつろいだりしたい場所だと感じる</v>
      </c>
      <c r="FD4" s="977" t="str">
        <f>IF((FD8=""),"（今回調査未選択）"&amp;CHAR(10)&amp;計算_入替!EB5,計算_入替!EB5)</f>
        <v>横になって過ごしている人がいる</v>
      </c>
      <c r="FE4" s="979" t="str">
        <f>IF((FE8=""),"（今回調査未選択）"&amp;CHAR(10)&amp;計算_入替!EC5,計算_入替!EC5)</f>
        <v>横になってくつろぎたい場所だと感じる</v>
      </c>
      <c r="FF4" s="977" t="str">
        <f>IF((FF8=""),"（今回調査未選択）"&amp;CHAR(10)&amp;計算_入替!ED5,計算_入替!ED5)</f>
        <v>座って読書をしたり、スマートフォン・タブレットを捜査している人がいる</v>
      </c>
      <c r="FG4" s="979" t="str">
        <f>IF((FG8=""),"（今回調査未選択）"&amp;CHAR(10)&amp;計算_入替!EE5,計算_入替!EE5)</f>
        <v>ゆったり読書をしたい場所だと感じる</v>
      </c>
      <c r="FH4" s="977" t="str">
        <f>IF((FH8=""),"（今回調査未選択）"&amp;CHAR(10)&amp;計算_入替!EF5,計算_入替!EF5)</f>
        <v>花壇や緑などのそばでたたずむ人、眺める人がいる</v>
      </c>
      <c r="FI4" s="979" t="str">
        <f>IF((FI8=""),"（今回調査未選択）"&amp;CHAR(10)&amp;計算_入替!EG5,計算_入替!EG5)</f>
        <v>緑などに囲まれて自然を感じられる場所だと感じる</v>
      </c>
      <c r="FJ4" s="977" t="str">
        <f>IF((FJ8=""),"（今回調査未選択）"&amp;CHAR(10)&amp;計算_入替!EH5,計算_入替!EH5)</f>
        <v>日光を楽しむ、日陰で過ごす人がいる</v>
      </c>
      <c r="FK4" s="979" t="str">
        <f>IF((FK8=""),"（今回調査未選択）"&amp;CHAR(10)&amp;計算_入替!EI5,計算_入替!EI5)</f>
        <v>陽だまり、または日陰で過ごせる場所が十分あると感じる</v>
      </c>
      <c r="FL4" s="977" t="str">
        <f>IF((FL8=""),"（今回調査未選択）"&amp;CHAR(10)&amp;計算_入替!EJ5,計算_入替!EJ5)</f>
        <v>景色を眺める人がいる</v>
      </c>
      <c r="FM4" s="979" t="str">
        <f>IF((FM8=""),"（今回調査未選択）"&amp;CHAR(10)&amp;計算_入替!EK5,計算_入替!EK5)</f>
        <v>眺めたい景色があると感じる</v>
      </c>
      <c r="FN4" s="977" t="str">
        <f>IF((FN8=""),"（今回調査未選択）"&amp;CHAR(10)&amp;計算_入替!EL5,計算_入替!EL5)</f>
        <v>（今回調査未選択）
散歩をしている人がいる</v>
      </c>
      <c r="FO4" s="979" t="str">
        <f>IF((FO8=""),"（今回調査未選択）"&amp;CHAR(10)&amp;計算_入替!EM5,計算_入替!EM5)</f>
        <v>（今回調査未選択）
ぶらぶらと歩きたい場所だと感じる</v>
      </c>
      <c r="FP4" s="977" t="str">
        <f>IF((FP8=""),"（今回調査未選択）"&amp;CHAR(10)&amp;計算_入替!EN5,計算_入替!EN5)</f>
        <v>（今回調査未選択）
複数人で長時間滞在している人がいる（長時間：30分程度）</v>
      </c>
      <c r="FQ4" s="979" t="str">
        <f>IF((FQ8=""),"（今回調査未選択）"&amp;CHAR(10)&amp;計算_入替!EO5,計算_入替!EO5)</f>
        <v>（今回調査未選択）
誰かと長居したい場所だと感じる</v>
      </c>
      <c r="FR4" s="977" t="str">
        <f>IF((FR8=""),"（今回調査未選択）"&amp;CHAR(10)&amp;計算_入替!EP5,計算_入替!EP5)</f>
        <v>お茶をしている人がいる</v>
      </c>
      <c r="FS4" s="979" t="str">
        <f>IF((FS8=""),"（今回調査未選択）"&amp;CHAR(10)&amp;計算_入替!EQ5,計算_入替!EQ5)</f>
        <v>ゆったりお茶をしたい場所だと感じる</v>
      </c>
      <c r="FT4" s="977" t="str">
        <f>IF((FT8=""),"（今回調査未選択）"&amp;CHAR(10)&amp;計算_入替!ER5,計算_入替!ER5)</f>
        <v>（今回調査未選択）
イヤホンなどで一人で何かを聞いている人がいる</v>
      </c>
      <c r="FU4" s="979" t="str">
        <f>IF((FU8=""),"（今回調査未選択）"&amp;CHAR(10)&amp;計算_入替!ES5,計算_入替!ES5)</f>
        <v>（今回調査未選択）
一人で音に耳を傾けたい場所だと感じる</v>
      </c>
      <c r="FV4" s="977" t="str">
        <f>IF((FV8=""),"（今回調査未選択）"&amp;CHAR(10)&amp;計算_入替!ET5,計算_入替!ET5)</f>
        <v>ヨガや体操・ストレッチをしている人がいる</v>
      </c>
      <c r="FW4" s="979" t="str">
        <f>IF((FW8=""),"（今回調査未選択）"&amp;CHAR(10)&amp;計算_入替!EU5,計算_入替!EU5)</f>
        <v>体を軽く動かしてリラックスできる場所だと感じる（ヨガや体操・ストレッチ等）</v>
      </c>
      <c r="FX4" s="984"/>
      <c r="FY4" s="986"/>
      <c r="FZ4" s="977" t="str">
        <f>IF((FZ8=""),"（今回調査未選択）"&amp;CHAR(10)&amp;計算_入替!EV5,計算_入替!EV5)</f>
        <v>笑いながら話をしている人がいる</v>
      </c>
      <c r="GA4" s="979" t="str">
        <f>IF((GA8=""),"（今回調査未選択）"&amp;CHAR(10)&amp;計算_入替!EW5,計算_入替!EW5)</f>
        <v>友人や恋人と来て過ごしたい場所だと感じる</v>
      </c>
      <c r="GB4" s="977" t="str">
        <f>IF((GB8=""),"（今回調査未選択）"&amp;CHAR(10)&amp;計算_入替!EX5,計算_入替!EX5)</f>
        <v>複数人で飲食をしている（ピクニックを含む）</v>
      </c>
      <c r="GC4" s="979" t="str">
        <f>IF((GC8=""),"（今回調査未選択）"&amp;CHAR(10)&amp;計算_入替!EY5,計算_入替!EY5)</f>
        <v>複数人で飲食をしたい場所だと感じる（ピクニックを含む）</v>
      </c>
      <c r="GD4" s="977" t="str">
        <f>IF((GD8=""),"（今回調査未選択）"&amp;CHAR(10)&amp;計算_入替!EZ5,計算_入替!EZ5)</f>
        <v>初めてあった人と交流している人がいる</v>
      </c>
      <c r="GE4" s="979" t="str">
        <f>IF((GE8=""),"（今回調査未選択）"&amp;CHAR(10)&amp;計算_入替!FA5,計算_入替!FA5)</f>
        <v>人との新しい出会いがありそうな場所だと感じる</v>
      </c>
      <c r="GF4" s="977" t="str">
        <f>IF((GF8=""),"（今回調査未選択）"&amp;CHAR(10)&amp;計算_入替!FB5,計算_入替!FB5)</f>
        <v>何かに群がっている</v>
      </c>
      <c r="GG4" s="979" t="str">
        <f>IF((GG8=""),"（今回調査未選択）"&amp;CHAR(10)&amp;計算_入替!FC5,計算_入替!FC5)</f>
        <v>面白そう・オシャレ・雰囲気の良い人がいる場所だと感じる</v>
      </c>
      <c r="GH4" s="977" t="str">
        <f>IF((GH8=""),"（今回調査未選択）"&amp;CHAR(10)&amp;計算_入替!FD5,計算_入替!FD5)</f>
        <v>沿道や近くでウィンドウショッピングや買い物をしている人がいる</v>
      </c>
      <c r="GI4" s="979" t="str">
        <f>IF((GI8=""),"（今回調査未選択）"&amp;CHAR(10)&amp;計算_入替!FE5,計算_入替!FE5)</f>
        <v>沿道や近くでウィンドウショッピングを楽しみたい場所だと感じる</v>
      </c>
      <c r="GJ4" s="977" t="str">
        <f>IF((GJ8=""),"（今回調査未選択）"&amp;CHAR(10)&amp;計算_入替!FF5,計算_入替!FF5)</f>
        <v>パフォーマンスをしている</v>
      </c>
      <c r="GK4" s="979" t="str">
        <f>IF((GK8=""),"（今回調査未選択）"&amp;CHAR(10)&amp;計算_入替!FG5,計算_入替!FG5)</f>
        <v>パフォーマンスができる場所だと感じる</v>
      </c>
      <c r="GL4" s="977" t="str">
        <f>IF((GL8=""),"（今回調査未選択）"&amp;CHAR(10)&amp;計算_入替!FH5,計算_入替!FH5)</f>
        <v>子どもや大人が興奮して遊んでいる</v>
      </c>
      <c r="GM4" s="979" t="str">
        <f>IF((GM8=""),"（今回調査未選択）"&amp;CHAR(10)&amp;計算_入替!FI5,計算_入替!FI5)</f>
        <v>魅力的なコンテンツがあり、子どもや大人が楽しく遊べる場所だと感じる</v>
      </c>
      <c r="GN4" s="977" t="str">
        <f>IF((GN8=""),"（今回調査未選択）"&amp;CHAR(10)&amp;計算_入替!FJ5,計算_入替!FJ5)</f>
        <v>写真を撮っている人がいる</v>
      </c>
      <c r="GO4" s="979" t="str">
        <f>IF((GO8=""),"（今回調査未選択）"&amp;CHAR(10)&amp;計算_入替!FK5,計算_入替!FK5)</f>
        <v>写真に映える・誰かにシェアしたい場所だと感じる</v>
      </c>
      <c r="GP4" s="977" t="str">
        <f>IF((GP8=""),"（今回調査未選択）"&amp;CHAR(10)&amp;計算_入替!FL5,計算_入替!FL5)</f>
        <v>（今回調査未選択）
音楽にのっている人がいる</v>
      </c>
      <c r="GQ4" s="979" t="str">
        <f>IF((GQ8=""),"（今回調査未選択）"&amp;CHAR(10)&amp;計算_入替!FM5,計算_入替!FM5)</f>
        <v>（今回調査未選択）
雰囲気に合った音楽が流れていると感じる</v>
      </c>
      <c r="GR4" s="977" t="str">
        <f>IF((GR8=""),"（今回調査未選択）"&amp;CHAR(10)&amp;計算_入替!FN5,計算_入替!FN5)</f>
        <v>（今回調査未選択）
絵を描いている人がいる</v>
      </c>
      <c r="GS4" s="979" t="str">
        <f>IF((GS8=""),"（今回調査未選択）"&amp;CHAR(10)&amp;計算_入替!FO5,計算_入替!FO5)</f>
        <v>（今回調査未選択）
絵の題材にふさわしいシーンがあると感じる</v>
      </c>
      <c r="GT4" s="977" t="str">
        <f>IF((GT8=""),"（今回調査未選択）"&amp;CHAR(10)&amp;計算_入替!FP5,計算_入替!FP5)</f>
        <v>（今回調査未選択）
視察やツアー、旅行などで訪れている人々がいる</v>
      </c>
      <c r="GU4" s="979" t="str">
        <f>IF((GU8=""),"（今回調査未選択）"&amp;CHAR(10)&amp;計算_入替!FQ5,計算_入替!FQ5)</f>
        <v>（今回調査未選択）
地域固有の景観やコンテンツがある場所だと感じる</v>
      </c>
      <c r="GV4" s="977" t="str">
        <f>IF((GV8=""),"（今回調査未選択）"&amp;CHAR(10)&amp;計算_入替!FR5,計算_入替!FR5)</f>
        <v>（今回調査未選択）
食べ歩きをしている人がいる</v>
      </c>
      <c r="GW4" s="979" t="str">
        <f>IF((GW8=""),"（今回調査未選択）"&amp;CHAR(10)&amp;計算_入替!FS5,計算_入替!FS5)</f>
        <v>（今回調査未選択）
食べ歩きをしたい場所だと感じる</v>
      </c>
      <c r="GX4" s="970"/>
      <c r="GY4" s="970"/>
      <c r="GZ4" s="970"/>
      <c r="HA4" s="970"/>
      <c r="HB4" s="970"/>
      <c r="HC4" s="970"/>
      <c r="HD4" s="970"/>
      <c r="HE4" s="970"/>
      <c r="HF4" s="970"/>
      <c r="HG4" s="970"/>
      <c r="HH4" s="970"/>
      <c r="HI4" s="970"/>
      <c r="HJ4" s="970"/>
      <c r="HK4" s="970"/>
      <c r="HL4" s="970"/>
      <c r="HM4" s="970"/>
      <c r="HN4" s="970"/>
      <c r="HO4" s="970"/>
      <c r="HP4" s="970"/>
      <c r="HQ4" s="970"/>
      <c r="HR4" s="970"/>
      <c r="HS4" s="970"/>
      <c r="HT4" s="970"/>
      <c r="HU4" s="970"/>
      <c r="HV4" s="970"/>
      <c r="HW4" s="970"/>
      <c r="HX4" s="970"/>
      <c r="HY4" s="970"/>
      <c r="HZ4" s="970"/>
      <c r="IA4" s="970"/>
      <c r="IB4" s="970"/>
      <c r="IC4" s="970"/>
      <c r="ID4" s="970"/>
      <c r="IE4" s="970"/>
      <c r="IF4" s="970"/>
      <c r="IG4" s="970"/>
      <c r="IH4" s="970"/>
      <c r="II4" s="970"/>
      <c r="IJ4" s="970"/>
      <c r="IK4" s="970"/>
      <c r="IL4" s="970"/>
      <c r="IM4" s="970"/>
      <c r="IN4" s="970"/>
      <c r="IO4" s="970"/>
      <c r="IP4" s="970"/>
      <c r="IQ4" s="970"/>
      <c r="IR4" s="970"/>
      <c r="IS4" s="970"/>
      <c r="IT4" s="970" t="s">
        <v>507</v>
      </c>
      <c r="IU4" s="970" t="s">
        <v>507</v>
      </c>
      <c r="IV4" s="970" t="s">
        <v>507</v>
      </c>
      <c r="IW4" s="970" t="s">
        <v>507</v>
      </c>
      <c r="IX4" s="970" t="s">
        <v>507</v>
      </c>
    </row>
    <row r="5" spans="1:258" s="712" customFormat="1" ht="176.25" customHeight="1" x14ac:dyDescent="0.15">
      <c r="A5" s="916"/>
      <c r="B5" s="940"/>
      <c r="C5" s="989"/>
      <c r="D5" s="992"/>
      <c r="E5" s="921"/>
      <c r="F5" s="919"/>
      <c r="G5" s="938"/>
      <c r="H5" s="926"/>
      <c r="I5" s="924"/>
      <c r="J5" s="928"/>
      <c r="K5" s="928"/>
      <c r="L5" s="930"/>
      <c r="M5" s="932"/>
      <c r="N5" s="928"/>
      <c r="O5" s="928"/>
      <c r="P5" s="924"/>
      <c r="Q5" s="934"/>
      <c r="R5" s="676" t="s">
        <v>19</v>
      </c>
      <c r="S5" s="676" t="s">
        <v>20</v>
      </c>
      <c r="T5" s="676" t="s">
        <v>142</v>
      </c>
      <c r="U5" s="676" t="s">
        <v>19</v>
      </c>
      <c r="V5" s="676" t="s">
        <v>20</v>
      </c>
      <c r="W5" s="676" t="s">
        <v>142</v>
      </c>
      <c r="X5" s="676" t="s">
        <v>19</v>
      </c>
      <c r="Y5" s="676" t="s">
        <v>20</v>
      </c>
      <c r="Z5" s="676" t="s">
        <v>142</v>
      </c>
      <c r="AA5" s="676" t="s">
        <v>19</v>
      </c>
      <c r="AB5" s="676" t="s">
        <v>20</v>
      </c>
      <c r="AC5" s="676" t="s">
        <v>142</v>
      </c>
      <c r="AD5" s="921"/>
      <c r="AE5" s="994"/>
      <c r="AF5" s="919"/>
      <c r="AG5" s="919"/>
      <c r="AH5" s="921"/>
      <c r="AI5" s="919"/>
      <c r="AJ5" s="936"/>
      <c r="AK5" s="942"/>
      <c r="AL5" s="942"/>
      <c r="AM5" s="973"/>
      <c r="AN5" s="989"/>
      <c r="AO5" s="921"/>
      <c r="AP5" s="919"/>
      <c r="AQ5" s="938"/>
      <c r="AR5" s="926"/>
      <c r="AS5" s="924"/>
      <c r="AT5" s="924"/>
      <c r="AU5" s="924"/>
      <c r="AV5" s="934"/>
      <c r="AW5" s="926"/>
      <c r="AX5" s="924"/>
      <c r="AY5" s="924"/>
      <c r="AZ5" s="924"/>
      <c r="BA5" s="934"/>
      <c r="BB5" s="676" t="s">
        <v>19</v>
      </c>
      <c r="BC5" s="676" t="s">
        <v>20</v>
      </c>
      <c r="BD5" s="676" t="s">
        <v>446</v>
      </c>
      <c r="BE5" s="676" t="s">
        <v>19</v>
      </c>
      <c r="BF5" s="676" t="s">
        <v>20</v>
      </c>
      <c r="BG5" s="676" t="s">
        <v>446</v>
      </c>
      <c r="BH5" s="676" t="s">
        <v>19</v>
      </c>
      <c r="BI5" s="676" t="s">
        <v>20</v>
      </c>
      <c r="BJ5" s="676" t="s">
        <v>142</v>
      </c>
      <c r="BK5" s="676" t="s">
        <v>19</v>
      </c>
      <c r="BL5" s="676" t="s">
        <v>20</v>
      </c>
      <c r="BM5" s="676" t="s">
        <v>446</v>
      </c>
      <c r="BN5" s="921"/>
      <c r="BO5" s="919"/>
      <c r="BP5" s="919"/>
      <c r="BQ5" s="938"/>
      <c r="BR5" s="921"/>
      <c r="BS5" s="919"/>
      <c r="BT5" s="936"/>
      <c r="BU5" s="942"/>
      <c r="BV5" s="942"/>
      <c r="BW5" s="973"/>
      <c r="BX5" s="989"/>
      <c r="BY5" s="1009"/>
      <c r="BZ5" s="1011"/>
      <c r="CA5" s="1013"/>
      <c r="CB5" s="962"/>
      <c r="CC5" s="965"/>
      <c r="CD5" s="962"/>
      <c r="CE5" s="963"/>
      <c r="CF5" s="952"/>
      <c r="CG5" s="959"/>
      <c r="CH5" s="960"/>
      <c r="CI5" s="682"/>
      <c r="CJ5" s="959"/>
      <c r="CK5" s="960"/>
      <c r="CL5" s="682"/>
      <c r="CM5" s="959"/>
      <c r="CN5" s="960"/>
      <c r="CO5" s="682"/>
      <c r="CP5" s="684"/>
      <c r="CQ5" s="1014"/>
      <c r="CR5" s="952"/>
      <c r="CS5" s="952"/>
      <c r="CT5" s="989"/>
      <c r="CU5" s="1006"/>
      <c r="CV5" s="954"/>
      <c r="CW5" s="956"/>
      <c r="CX5" s="984"/>
      <c r="CY5" s="986"/>
      <c r="CZ5" s="978"/>
      <c r="DA5" s="1001"/>
      <c r="DB5" s="978"/>
      <c r="DC5" s="1001"/>
      <c r="DD5" s="978"/>
      <c r="DE5" s="1001"/>
      <c r="DF5" s="978"/>
      <c r="DG5" s="1001"/>
      <c r="DH5" s="978"/>
      <c r="DI5" s="1001"/>
      <c r="DJ5" s="978"/>
      <c r="DK5" s="1001"/>
      <c r="DL5" s="978"/>
      <c r="DM5" s="1001"/>
      <c r="DN5" s="978"/>
      <c r="DO5" s="1001"/>
      <c r="DP5" s="978"/>
      <c r="DQ5" s="1001"/>
      <c r="DR5" s="978"/>
      <c r="DS5" s="1001"/>
      <c r="DT5" s="978"/>
      <c r="DU5" s="1001"/>
      <c r="DV5" s="978"/>
      <c r="DW5" s="999"/>
      <c r="DX5" s="984"/>
      <c r="DY5" s="986"/>
      <c r="DZ5" s="978"/>
      <c r="EA5" s="999"/>
      <c r="EB5" s="978"/>
      <c r="EC5" s="999"/>
      <c r="ED5" s="978"/>
      <c r="EE5" s="999"/>
      <c r="EF5" s="978"/>
      <c r="EG5" s="999"/>
      <c r="EH5" s="978"/>
      <c r="EI5" s="999"/>
      <c r="EJ5" s="978"/>
      <c r="EK5" s="999"/>
      <c r="EL5" s="978"/>
      <c r="EM5" s="999"/>
      <c r="EN5" s="978"/>
      <c r="EO5" s="999"/>
      <c r="EP5" s="978"/>
      <c r="EQ5" s="999"/>
      <c r="ER5" s="978"/>
      <c r="ES5" s="999"/>
      <c r="ET5" s="978"/>
      <c r="EU5" s="999"/>
      <c r="EV5" s="978"/>
      <c r="EW5" s="980"/>
      <c r="EX5" s="984"/>
      <c r="EY5" s="986"/>
      <c r="EZ5" s="978"/>
      <c r="FA5" s="980"/>
      <c r="FB5" s="978"/>
      <c r="FC5" s="980"/>
      <c r="FD5" s="978"/>
      <c r="FE5" s="980"/>
      <c r="FF5" s="978"/>
      <c r="FG5" s="980"/>
      <c r="FH5" s="978"/>
      <c r="FI5" s="980"/>
      <c r="FJ5" s="978"/>
      <c r="FK5" s="980"/>
      <c r="FL5" s="978"/>
      <c r="FM5" s="980"/>
      <c r="FN5" s="978"/>
      <c r="FO5" s="980"/>
      <c r="FP5" s="978"/>
      <c r="FQ5" s="980"/>
      <c r="FR5" s="978"/>
      <c r="FS5" s="980"/>
      <c r="FT5" s="978"/>
      <c r="FU5" s="980"/>
      <c r="FV5" s="978"/>
      <c r="FW5" s="980"/>
      <c r="FX5" s="984"/>
      <c r="FY5" s="986"/>
      <c r="FZ5" s="978"/>
      <c r="GA5" s="980"/>
      <c r="GB5" s="978"/>
      <c r="GC5" s="980"/>
      <c r="GD5" s="978"/>
      <c r="GE5" s="980"/>
      <c r="GF5" s="978"/>
      <c r="GG5" s="980"/>
      <c r="GH5" s="978"/>
      <c r="GI5" s="980"/>
      <c r="GJ5" s="978"/>
      <c r="GK5" s="980"/>
      <c r="GL5" s="978"/>
      <c r="GM5" s="980"/>
      <c r="GN5" s="978"/>
      <c r="GO5" s="980"/>
      <c r="GP5" s="978"/>
      <c r="GQ5" s="980"/>
      <c r="GR5" s="978"/>
      <c r="GS5" s="980"/>
      <c r="GT5" s="978"/>
      <c r="GU5" s="980"/>
      <c r="GV5" s="978"/>
      <c r="GW5" s="980"/>
      <c r="GX5" s="970"/>
      <c r="GY5" s="970"/>
      <c r="GZ5" s="970"/>
      <c r="HA5" s="970"/>
      <c r="HB5" s="970"/>
      <c r="HC5" s="970"/>
      <c r="HD5" s="970"/>
      <c r="HE5" s="970"/>
      <c r="HF5" s="970"/>
      <c r="HG5" s="970"/>
      <c r="HH5" s="970"/>
      <c r="HI5" s="970"/>
      <c r="HJ5" s="970"/>
      <c r="HK5" s="970"/>
      <c r="HL5" s="970"/>
      <c r="HM5" s="970"/>
      <c r="HN5" s="970"/>
      <c r="HO5" s="970"/>
      <c r="HP5" s="970"/>
      <c r="HQ5" s="970"/>
      <c r="HR5" s="970"/>
      <c r="HS5" s="970"/>
      <c r="HT5" s="970"/>
      <c r="HU5" s="970"/>
      <c r="HV5" s="970"/>
      <c r="HW5" s="970"/>
      <c r="HX5" s="970"/>
      <c r="HY5" s="970"/>
      <c r="HZ5" s="970"/>
      <c r="IA5" s="970"/>
      <c r="IB5" s="970"/>
      <c r="IC5" s="970"/>
      <c r="ID5" s="970"/>
      <c r="IE5" s="970"/>
      <c r="IF5" s="970"/>
      <c r="IG5" s="970"/>
      <c r="IH5" s="970"/>
      <c r="II5" s="970"/>
      <c r="IJ5" s="970"/>
      <c r="IK5" s="970"/>
      <c r="IL5" s="970"/>
      <c r="IM5" s="970"/>
      <c r="IN5" s="970"/>
      <c r="IO5" s="970"/>
      <c r="IP5" s="970"/>
      <c r="IQ5" s="970"/>
      <c r="IR5" s="970"/>
      <c r="IS5" s="970"/>
      <c r="IT5" s="970" t="s">
        <v>507</v>
      </c>
      <c r="IU5" s="970" t="s">
        <v>507</v>
      </c>
      <c r="IV5" s="970" t="s">
        <v>507</v>
      </c>
      <c r="IW5" s="970" t="s">
        <v>507</v>
      </c>
      <c r="IX5" s="970" t="s">
        <v>507</v>
      </c>
    </row>
    <row r="6" spans="1:258" s="712" customFormat="1" ht="176.25" customHeight="1" x14ac:dyDescent="0.15">
      <c r="A6" s="916"/>
      <c r="B6" s="713"/>
      <c r="C6" s="687"/>
      <c r="D6" s="688"/>
      <c r="E6" s="677" t="s">
        <v>427</v>
      </c>
      <c r="F6" s="676" t="s">
        <v>426</v>
      </c>
      <c r="G6" s="678" t="s">
        <v>426</v>
      </c>
      <c r="H6" s="459" t="s">
        <v>431</v>
      </c>
      <c r="I6" s="461" t="s">
        <v>431</v>
      </c>
      <c r="J6" s="482" t="s">
        <v>431</v>
      </c>
      <c r="K6" s="482" t="s">
        <v>431</v>
      </c>
      <c r="L6" s="483" t="s">
        <v>431</v>
      </c>
      <c r="M6" s="484" t="s">
        <v>426</v>
      </c>
      <c r="N6" s="482" t="s">
        <v>426</v>
      </c>
      <c r="O6" s="482" t="s">
        <v>426</v>
      </c>
      <c r="P6" s="461" t="s">
        <v>426</v>
      </c>
      <c r="Q6" s="460" t="s">
        <v>426</v>
      </c>
      <c r="R6" s="676" t="s">
        <v>431</v>
      </c>
      <c r="S6" s="676" t="s">
        <v>431</v>
      </c>
      <c r="T6" s="676" t="s">
        <v>431</v>
      </c>
      <c r="U6" s="676" t="s">
        <v>431</v>
      </c>
      <c r="V6" s="676" t="s">
        <v>431</v>
      </c>
      <c r="W6" s="676" t="s">
        <v>432</v>
      </c>
      <c r="X6" s="676" t="s">
        <v>426</v>
      </c>
      <c r="Y6" s="676" t="s">
        <v>426</v>
      </c>
      <c r="Z6" s="676" t="s">
        <v>426</v>
      </c>
      <c r="AA6" s="676" t="s">
        <v>426</v>
      </c>
      <c r="AB6" s="676" t="s">
        <v>426</v>
      </c>
      <c r="AC6" s="676" t="s">
        <v>427</v>
      </c>
      <c r="AD6" s="677" t="s">
        <v>427</v>
      </c>
      <c r="AE6" s="689" t="s">
        <v>427</v>
      </c>
      <c r="AF6" s="458" t="s">
        <v>427</v>
      </c>
      <c r="AG6" s="676" t="s">
        <v>427</v>
      </c>
      <c r="AH6" s="677" t="s">
        <v>431</v>
      </c>
      <c r="AI6" s="676" t="s">
        <v>431</v>
      </c>
      <c r="AJ6" s="398" t="s">
        <v>431</v>
      </c>
      <c r="AK6" s="685" t="s">
        <v>426</v>
      </c>
      <c r="AL6" s="685" t="s">
        <v>426</v>
      </c>
      <c r="AM6" s="686" t="s">
        <v>426</v>
      </c>
      <c r="AN6" s="687" t="s">
        <v>431</v>
      </c>
      <c r="AO6" s="677" t="s">
        <v>426</v>
      </c>
      <c r="AP6" s="676" t="s">
        <v>426</v>
      </c>
      <c r="AQ6" s="462" t="s">
        <v>426</v>
      </c>
      <c r="AR6" s="459" t="s">
        <v>431</v>
      </c>
      <c r="AS6" s="461" t="s">
        <v>431</v>
      </c>
      <c r="AT6" s="461" t="s">
        <v>431</v>
      </c>
      <c r="AU6" s="461" t="s">
        <v>431</v>
      </c>
      <c r="AV6" s="460" t="s">
        <v>431</v>
      </c>
      <c r="AW6" s="459" t="s">
        <v>426</v>
      </c>
      <c r="AX6" s="461" t="s">
        <v>426</v>
      </c>
      <c r="AY6" s="461" t="s">
        <v>426</v>
      </c>
      <c r="AZ6" s="461" t="s">
        <v>426</v>
      </c>
      <c r="BA6" s="460" t="s">
        <v>426</v>
      </c>
      <c r="BB6" s="676" t="s">
        <v>431</v>
      </c>
      <c r="BC6" s="676" t="s">
        <v>431</v>
      </c>
      <c r="BD6" s="676" t="s">
        <v>431</v>
      </c>
      <c r="BE6" s="676" t="s">
        <v>431</v>
      </c>
      <c r="BF6" s="676" t="s">
        <v>431</v>
      </c>
      <c r="BG6" s="676" t="s">
        <v>432</v>
      </c>
      <c r="BH6" s="676" t="s">
        <v>426</v>
      </c>
      <c r="BI6" s="676" t="s">
        <v>426</v>
      </c>
      <c r="BJ6" s="676" t="s">
        <v>426</v>
      </c>
      <c r="BK6" s="676" t="s">
        <v>426</v>
      </c>
      <c r="BL6" s="676" t="s">
        <v>426</v>
      </c>
      <c r="BM6" s="676" t="s">
        <v>427</v>
      </c>
      <c r="BN6" s="677" t="s">
        <v>426</v>
      </c>
      <c r="BO6" s="689" t="s">
        <v>426</v>
      </c>
      <c r="BP6" s="458" t="s">
        <v>426</v>
      </c>
      <c r="BQ6" s="676" t="s">
        <v>426</v>
      </c>
      <c r="BR6" s="677" t="s">
        <v>431</v>
      </c>
      <c r="BS6" s="676" t="s">
        <v>431</v>
      </c>
      <c r="BT6" s="398" t="s">
        <v>432</v>
      </c>
      <c r="BU6" s="685" t="s">
        <v>426</v>
      </c>
      <c r="BV6" s="685" t="s">
        <v>426</v>
      </c>
      <c r="BW6" s="686" t="s">
        <v>426</v>
      </c>
      <c r="BX6" s="169"/>
      <c r="BY6" s="170"/>
      <c r="BZ6" s="690" t="s">
        <v>426</v>
      </c>
      <c r="CA6" s="692" t="s">
        <v>426</v>
      </c>
      <c r="CB6" s="989" t="s">
        <v>457</v>
      </c>
      <c r="CC6" s="1015" t="s">
        <v>457</v>
      </c>
      <c r="CD6" s="967" t="s">
        <v>426</v>
      </c>
      <c r="CE6" s="966" t="s">
        <v>426</v>
      </c>
      <c r="CF6" s="489"/>
      <c r="CG6" s="951" t="str">
        <f>計算_入替!M6</f>
        <v>屋外の滞留空間あり（テラス席等）</v>
      </c>
      <c r="CH6" s="951" t="str">
        <f>計算_入替!N6</f>
        <v>屋外の滞留空間無し</v>
      </c>
      <c r="CI6" s="951" t="s">
        <v>288</v>
      </c>
      <c r="CJ6" s="951" t="str">
        <f>計算_入替!P6</f>
        <v>屋外の滞留空間あり（店頭販売等）</v>
      </c>
      <c r="CK6" s="951" t="str">
        <f>計算_入替!Q6</f>
        <v>屋外の滞留空間無し</v>
      </c>
      <c r="CL6" s="951" t="s">
        <v>288</v>
      </c>
      <c r="CM6" s="951" t="str">
        <f>計算_入替!S6</f>
        <v>屋外の滞留空間あり</v>
      </c>
      <c r="CN6" s="951" t="str">
        <f>計算_入替!T6</f>
        <v>屋外の滞留空間無し</v>
      </c>
      <c r="CO6" s="951" t="s">
        <v>288</v>
      </c>
      <c r="CP6" s="949" t="s">
        <v>289</v>
      </c>
      <c r="CQ6" s="1014" t="s">
        <v>457</v>
      </c>
      <c r="CR6" s="952" t="s">
        <v>457</v>
      </c>
      <c r="CS6" s="952"/>
      <c r="CT6" s="989"/>
      <c r="CU6" s="1006"/>
      <c r="CV6" s="954"/>
      <c r="CW6" s="956"/>
      <c r="CX6" s="208"/>
      <c r="CY6" s="209"/>
      <c r="CZ6" s="978"/>
      <c r="DA6" s="1001"/>
      <c r="DB6" s="978"/>
      <c r="DC6" s="1001"/>
      <c r="DD6" s="978"/>
      <c r="DE6" s="1001"/>
      <c r="DF6" s="978"/>
      <c r="DG6" s="1001"/>
      <c r="DH6" s="978"/>
      <c r="DI6" s="1001"/>
      <c r="DJ6" s="978"/>
      <c r="DK6" s="1001"/>
      <c r="DL6" s="978"/>
      <c r="DM6" s="1001"/>
      <c r="DN6" s="978"/>
      <c r="DO6" s="1001"/>
      <c r="DP6" s="978"/>
      <c r="DQ6" s="1001"/>
      <c r="DR6" s="978"/>
      <c r="DS6" s="1001"/>
      <c r="DT6" s="978"/>
      <c r="DU6" s="1001"/>
      <c r="DV6" s="978"/>
      <c r="DW6" s="999"/>
      <c r="DX6" s="208"/>
      <c r="DY6" s="209"/>
      <c r="DZ6" s="978"/>
      <c r="EA6" s="999"/>
      <c r="EB6" s="978"/>
      <c r="EC6" s="999"/>
      <c r="ED6" s="978"/>
      <c r="EE6" s="999"/>
      <c r="EF6" s="978"/>
      <c r="EG6" s="999"/>
      <c r="EH6" s="978"/>
      <c r="EI6" s="999"/>
      <c r="EJ6" s="978"/>
      <c r="EK6" s="999"/>
      <c r="EL6" s="978"/>
      <c r="EM6" s="999"/>
      <c r="EN6" s="978"/>
      <c r="EO6" s="999"/>
      <c r="EP6" s="978"/>
      <c r="EQ6" s="999"/>
      <c r="ER6" s="978"/>
      <c r="ES6" s="999"/>
      <c r="ET6" s="978"/>
      <c r="EU6" s="999"/>
      <c r="EV6" s="978"/>
      <c r="EW6" s="980"/>
      <c r="EX6" s="208"/>
      <c r="EY6" s="209"/>
      <c r="EZ6" s="978"/>
      <c r="FA6" s="980"/>
      <c r="FB6" s="978"/>
      <c r="FC6" s="980"/>
      <c r="FD6" s="978"/>
      <c r="FE6" s="980"/>
      <c r="FF6" s="978"/>
      <c r="FG6" s="980"/>
      <c r="FH6" s="978"/>
      <c r="FI6" s="980"/>
      <c r="FJ6" s="978"/>
      <c r="FK6" s="980"/>
      <c r="FL6" s="978"/>
      <c r="FM6" s="980"/>
      <c r="FN6" s="978"/>
      <c r="FO6" s="980"/>
      <c r="FP6" s="978"/>
      <c r="FQ6" s="980"/>
      <c r="FR6" s="978"/>
      <c r="FS6" s="980"/>
      <c r="FT6" s="978"/>
      <c r="FU6" s="980"/>
      <c r="FV6" s="978"/>
      <c r="FW6" s="980"/>
      <c r="FX6" s="208"/>
      <c r="FY6" s="986"/>
      <c r="FZ6" s="978"/>
      <c r="GA6" s="980"/>
      <c r="GB6" s="978"/>
      <c r="GC6" s="980"/>
      <c r="GD6" s="978"/>
      <c r="GE6" s="980"/>
      <c r="GF6" s="978"/>
      <c r="GG6" s="980"/>
      <c r="GH6" s="978"/>
      <c r="GI6" s="980"/>
      <c r="GJ6" s="978"/>
      <c r="GK6" s="980"/>
      <c r="GL6" s="978"/>
      <c r="GM6" s="980"/>
      <c r="GN6" s="978"/>
      <c r="GO6" s="980"/>
      <c r="GP6" s="978"/>
      <c r="GQ6" s="980"/>
      <c r="GR6" s="978"/>
      <c r="GS6" s="980"/>
      <c r="GT6" s="978"/>
      <c r="GU6" s="980"/>
      <c r="GV6" s="978"/>
      <c r="GW6" s="980"/>
      <c r="GX6" s="970"/>
      <c r="GY6" s="970"/>
      <c r="GZ6" s="970"/>
      <c r="HA6" s="970"/>
      <c r="HB6" s="970"/>
      <c r="HC6" s="970"/>
      <c r="HD6" s="970"/>
      <c r="HE6" s="970"/>
      <c r="HF6" s="970"/>
      <c r="HG6" s="970"/>
      <c r="HH6" s="970"/>
      <c r="HI6" s="970"/>
      <c r="HJ6" s="970"/>
      <c r="HK6" s="970"/>
      <c r="HL6" s="970"/>
      <c r="HM6" s="970"/>
      <c r="HN6" s="970"/>
      <c r="HO6" s="970"/>
      <c r="HP6" s="970"/>
      <c r="HQ6" s="970"/>
      <c r="HR6" s="970"/>
      <c r="HS6" s="970"/>
      <c r="HT6" s="970"/>
      <c r="HU6" s="970"/>
      <c r="HV6" s="970"/>
      <c r="HW6" s="970"/>
      <c r="HX6" s="970"/>
      <c r="HY6" s="970"/>
      <c r="HZ6" s="970"/>
      <c r="IA6" s="970"/>
      <c r="IB6" s="970"/>
      <c r="IC6" s="970"/>
      <c r="ID6" s="970"/>
      <c r="IE6" s="970"/>
      <c r="IF6" s="970"/>
      <c r="IG6" s="970"/>
      <c r="IH6" s="970"/>
      <c r="II6" s="970"/>
      <c r="IJ6" s="970"/>
      <c r="IK6" s="970"/>
      <c r="IL6" s="970"/>
      <c r="IM6" s="970"/>
      <c r="IN6" s="970"/>
      <c r="IO6" s="970"/>
      <c r="IP6" s="970"/>
      <c r="IQ6" s="970"/>
      <c r="IR6" s="970"/>
      <c r="IS6" s="970"/>
      <c r="IT6" s="970" t="s">
        <v>507</v>
      </c>
      <c r="IU6" s="970" t="s">
        <v>507</v>
      </c>
      <c r="IV6" s="970" t="s">
        <v>507</v>
      </c>
      <c r="IW6" s="970" t="s">
        <v>507</v>
      </c>
      <c r="IX6" s="970" t="s">
        <v>507</v>
      </c>
    </row>
    <row r="7" spans="1:258" s="712" customFormat="1" ht="13.5" customHeight="1" x14ac:dyDescent="0.15">
      <c r="A7" s="917"/>
      <c r="B7" s="713"/>
      <c r="C7" s="693"/>
      <c r="D7" s="698"/>
      <c r="E7" s="694"/>
      <c r="F7" s="695"/>
      <c r="G7" s="700"/>
      <c r="H7" s="459"/>
      <c r="I7" s="461"/>
      <c r="J7" s="482"/>
      <c r="K7" s="482"/>
      <c r="L7" s="483"/>
      <c r="M7" s="484"/>
      <c r="N7" s="482"/>
      <c r="O7" s="482"/>
      <c r="P7" s="461"/>
      <c r="Q7" s="460"/>
      <c r="R7" s="695"/>
      <c r="S7" s="695"/>
      <c r="T7" s="695"/>
      <c r="U7" s="695"/>
      <c r="V7" s="695"/>
      <c r="W7" s="737"/>
      <c r="X7" s="738"/>
      <c r="Y7" s="738"/>
      <c r="Z7" s="738"/>
      <c r="AA7" s="738"/>
      <c r="AB7" s="738"/>
      <c r="AC7" s="738"/>
      <c r="AD7" s="694"/>
      <c r="AE7" s="699"/>
      <c r="AF7" s="695"/>
      <c r="AG7" s="695"/>
      <c r="AH7" s="694"/>
      <c r="AI7" s="695"/>
      <c r="AJ7" s="398"/>
      <c r="AK7" s="696"/>
      <c r="AL7" s="696"/>
      <c r="AM7" s="697"/>
      <c r="AN7" s="693"/>
      <c r="AO7" s="694"/>
      <c r="AP7" s="695"/>
      <c r="AQ7" s="462"/>
      <c r="AR7" s="459"/>
      <c r="AS7" s="461"/>
      <c r="AT7" s="461"/>
      <c r="AU7" s="461"/>
      <c r="AV7" s="460"/>
      <c r="AW7" s="459"/>
      <c r="AX7" s="461"/>
      <c r="AY7" s="461"/>
      <c r="AZ7" s="461"/>
      <c r="BA7" s="460"/>
      <c r="BB7" s="695"/>
      <c r="BC7" s="695"/>
      <c r="BD7" s="695"/>
      <c r="BE7" s="695"/>
      <c r="BF7" s="695"/>
      <c r="BG7" s="700"/>
      <c r="BH7" s="738"/>
      <c r="BI7" s="738"/>
      <c r="BJ7" s="738"/>
      <c r="BK7" s="738"/>
      <c r="BL7" s="738"/>
      <c r="BM7" s="738"/>
      <c r="BN7" s="694"/>
      <c r="BO7" s="699"/>
      <c r="BP7" s="695"/>
      <c r="BQ7" s="695"/>
      <c r="BR7" s="694"/>
      <c r="BS7" s="695"/>
      <c r="BT7" s="398"/>
      <c r="BU7" s="696"/>
      <c r="BV7" s="696"/>
      <c r="BW7" s="697"/>
      <c r="BX7" s="169"/>
      <c r="BY7" s="170"/>
      <c r="BZ7" s="170"/>
      <c r="CA7" s="739"/>
      <c r="CB7" s="990"/>
      <c r="CC7" s="1016"/>
      <c r="CD7" s="968"/>
      <c r="CE7" s="953"/>
      <c r="CF7" s="490"/>
      <c r="CG7" s="955"/>
      <c r="CH7" s="955"/>
      <c r="CI7" s="955"/>
      <c r="CJ7" s="955"/>
      <c r="CK7" s="955"/>
      <c r="CL7" s="955"/>
      <c r="CM7" s="955"/>
      <c r="CN7" s="955"/>
      <c r="CO7" s="955"/>
      <c r="CP7" s="959"/>
      <c r="CQ7" s="968"/>
      <c r="CR7" s="953"/>
      <c r="CS7" s="953"/>
      <c r="CT7" s="990"/>
      <c r="CU7" s="1007"/>
      <c r="CV7" s="955"/>
      <c r="CW7" s="956"/>
      <c r="CX7" s="210"/>
      <c r="CY7" s="211"/>
      <c r="CZ7" s="244"/>
      <c r="DA7" s="749"/>
      <c r="DB7" s="244"/>
      <c r="DC7" s="749"/>
      <c r="DD7" s="244"/>
      <c r="DE7" s="749"/>
      <c r="DF7" s="244"/>
      <c r="DG7" s="749"/>
      <c r="DH7" s="244"/>
      <c r="DI7" s="749"/>
      <c r="DJ7" s="244"/>
      <c r="DK7" s="749"/>
      <c r="DL7" s="244"/>
      <c r="DM7" s="749"/>
      <c r="DN7" s="244"/>
      <c r="DO7" s="749"/>
      <c r="DP7" s="244"/>
      <c r="DQ7" s="749"/>
      <c r="DR7" s="244"/>
      <c r="DS7" s="749"/>
      <c r="DT7" s="244"/>
      <c r="DU7" s="749"/>
      <c r="DV7" s="244"/>
      <c r="DW7" s="749"/>
      <c r="DX7" s="210"/>
      <c r="DY7" s="211"/>
      <c r="DZ7" s="244"/>
      <c r="EA7" s="749"/>
      <c r="EB7" s="244"/>
      <c r="EC7" s="749"/>
      <c r="ED7" s="244"/>
      <c r="EE7" s="749"/>
      <c r="EF7" s="244"/>
      <c r="EG7" s="749"/>
      <c r="EH7" s="244"/>
      <c r="EI7" s="749"/>
      <c r="EJ7" s="244"/>
      <c r="EK7" s="749"/>
      <c r="EL7" s="244"/>
      <c r="EM7" s="749"/>
      <c r="EN7" s="244"/>
      <c r="EO7" s="749"/>
      <c r="EP7" s="244"/>
      <c r="EQ7" s="749"/>
      <c r="ER7" s="244"/>
      <c r="ES7" s="749"/>
      <c r="ET7" s="244"/>
      <c r="EU7" s="749"/>
      <c r="EV7" s="244"/>
      <c r="EW7" s="749"/>
      <c r="EX7" s="210"/>
      <c r="EY7" s="211"/>
      <c r="EZ7" s="244"/>
      <c r="FA7" s="749"/>
      <c r="FB7" s="244"/>
      <c r="FC7" s="749"/>
      <c r="FD7" s="244"/>
      <c r="FE7" s="749"/>
      <c r="FF7" s="244"/>
      <c r="FG7" s="749"/>
      <c r="FH7" s="244"/>
      <c r="FI7" s="749"/>
      <c r="FJ7" s="244"/>
      <c r="FK7" s="749"/>
      <c r="FL7" s="244"/>
      <c r="FM7" s="749"/>
      <c r="FN7" s="244"/>
      <c r="FO7" s="749"/>
      <c r="FP7" s="244"/>
      <c r="FQ7" s="749"/>
      <c r="FR7" s="244"/>
      <c r="FS7" s="749"/>
      <c r="FT7" s="244"/>
      <c r="FU7" s="749"/>
      <c r="FV7" s="244"/>
      <c r="FW7" s="749"/>
      <c r="FX7" s="210"/>
      <c r="FY7" s="211"/>
      <c r="FZ7" s="244"/>
      <c r="GA7" s="749"/>
      <c r="GB7" s="244"/>
      <c r="GC7" s="749"/>
      <c r="GD7" s="244"/>
      <c r="GE7" s="749"/>
      <c r="GF7" s="244"/>
      <c r="GG7" s="749"/>
      <c r="GH7" s="244"/>
      <c r="GI7" s="749"/>
      <c r="GJ7" s="244"/>
      <c r="GK7" s="749"/>
      <c r="GL7" s="244"/>
      <c r="GM7" s="749"/>
      <c r="GN7" s="244"/>
      <c r="GO7" s="749"/>
      <c r="GP7" s="244"/>
      <c r="GQ7" s="749"/>
      <c r="GR7" s="244"/>
      <c r="GS7" s="749"/>
      <c r="GT7" s="244"/>
      <c r="GU7" s="749"/>
      <c r="GV7" s="244"/>
      <c r="GW7" s="749"/>
      <c r="GX7" s="971"/>
      <c r="GY7" s="971"/>
      <c r="GZ7" s="971"/>
      <c r="HA7" s="971"/>
      <c r="HB7" s="971"/>
      <c r="HC7" s="971"/>
      <c r="HD7" s="971"/>
      <c r="HE7" s="971"/>
      <c r="HF7" s="971"/>
      <c r="HG7" s="971"/>
      <c r="HH7" s="971"/>
      <c r="HI7" s="971"/>
      <c r="HJ7" s="971"/>
      <c r="HK7" s="971"/>
      <c r="HL7" s="971"/>
      <c r="HM7" s="971"/>
      <c r="HN7" s="971"/>
      <c r="HO7" s="971"/>
      <c r="HP7" s="971"/>
      <c r="HQ7" s="971"/>
      <c r="HR7" s="971"/>
      <c r="HS7" s="971"/>
      <c r="HT7" s="971"/>
      <c r="HU7" s="971"/>
      <c r="HV7" s="971"/>
      <c r="HW7" s="971"/>
      <c r="HX7" s="971"/>
      <c r="HY7" s="971"/>
      <c r="HZ7" s="971"/>
      <c r="IA7" s="971"/>
      <c r="IB7" s="971"/>
      <c r="IC7" s="971"/>
      <c r="ID7" s="971"/>
      <c r="IE7" s="971"/>
      <c r="IF7" s="971"/>
      <c r="IG7" s="971"/>
      <c r="IH7" s="971"/>
      <c r="II7" s="971"/>
      <c r="IJ7" s="971"/>
      <c r="IK7" s="971"/>
      <c r="IL7" s="971"/>
      <c r="IM7" s="971"/>
      <c r="IN7" s="971"/>
      <c r="IO7" s="971"/>
      <c r="IP7" s="971"/>
      <c r="IQ7" s="971"/>
      <c r="IR7" s="971"/>
      <c r="IS7" s="971"/>
      <c r="IT7" s="971" t="s">
        <v>507</v>
      </c>
      <c r="IU7" s="971" t="s">
        <v>507</v>
      </c>
      <c r="IV7" s="971" t="s">
        <v>507</v>
      </c>
      <c r="IW7" s="971" t="s">
        <v>507</v>
      </c>
      <c r="IX7" s="971" t="s">
        <v>507</v>
      </c>
    </row>
    <row r="8" spans="1:258" x14ac:dyDescent="0.15">
      <c r="A8" s="167" t="s">
        <v>421</v>
      </c>
      <c r="B8" s="714" t="str">
        <f>入力①!D10</f>
        <v>○○ストリート</v>
      </c>
      <c r="C8" s="167">
        <f>SUM(入力①!E233:G236)</f>
        <v>67</v>
      </c>
      <c r="D8" s="167">
        <f>SUM(入力①!E234:G236)</f>
        <v>45</v>
      </c>
      <c r="E8" s="171">
        <f>SUM(入力①!E233:E236)/$C8</f>
        <v>0.4925373134328358</v>
      </c>
      <c r="F8" s="171">
        <f>SUM(入力①!F233:F236)/C8</f>
        <v>0.44776119402985076</v>
      </c>
      <c r="G8" s="171">
        <f>SUM(入力①!G233:G236)/C8</f>
        <v>5.9701492537313432E-2</v>
      </c>
      <c r="H8" s="167">
        <f>SUM(入力①!H233:H236)</f>
        <v>6</v>
      </c>
      <c r="I8" s="167">
        <f>SUM(入力①!I233:I236)</f>
        <v>14</v>
      </c>
      <c r="J8" s="740">
        <f>SUM(入力①!J233:J236)</f>
        <v>35</v>
      </c>
      <c r="K8" s="740">
        <f>SUM(入力①!K233:K236)</f>
        <v>6</v>
      </c>
      <c r="L8" s="740">
        <f>SUM(入力①!L233:L236)</f>
        <v>6</v>
      </c>
      <c r="M8" s="171">
        <f>H8/SUM($H8:$L8)</f>
        <v>8.9552238805970144E-2</v>
      </c>
      <c r="N8" s="171">
        <f t="shared" ref="N8:Q11" si="0">I8/SUM($H8:$L8)</f>
        <v>0.20895522388059701</v>
      </c>
      <c r="O8" s="171">
        <f t="shared" si="0"/>
        <v>0.52238805970149249</v>
      </c>
      <c r="P8" s="171">
        <f t="shared" si="0"/>
        <v>8.9552238805970144E-2</v>
      </c>
      <c r="Q8" s="171">
        <f t="shared" si="0"/>
        <v>8.9552238805970144E-2</v>
      </c>
      <c r="R8" s="167">
        <f>入力①!E233</f>
        <v>11</v>
      </c>
      <c r="S8" s="167">
        <f>入力①!F233</f>
        <v>11</v>
      </c>
      <c r="T8" s="167">
        <f>入力①!G233</f>
        <v>0</v>
      </c>
      <c r="U8" s="167">
        <f>SUM(入力①!E234:E236)</f>
        <v>22</v>
      </c>
      <c r="V8" s="167">
        <f>SUM(入力①!F234:F236)</f>
        <v>19</v>
      </c>
      <c r="W8" s="167">
        <f>SUM(入力①!G234:G236)</f>
        <v>4</v>
      </c>
      <c r="X8" s="741">
        <f>R8/SUM($R8:$W8)</f>
        <v>0.16417910447761194</v>
      </c>
      <c r="Y8" s="741">
        <f t="shared" ref="Y8:AC11" si="1">S8/SUM($R8:$W8)</f>
        <v>0.16417910447761194</v>
      </c>
      <c r="Z8" s="741">
        <f t="shared" si="1"/>
        <v>0</v>
      </c>
      <c r="AA8" s="741">
        <f t="shared" si="1"/>
        <v>0.32835820895522388</v>
      </c>
      <c r="AB8" s="741">
        <f t="shared" si="1"/>
        <v>0.28358208955223879</v>
      </c>
      <c r="AC8" s="741">
        <f t="shared" si="1"/>
        <v>5.9701492537313432E-2</v>
      </c>
      <c r="AD8" s="171">
        <f>SUM(入力①!E233:G233)/SUM(入力①!E233:G236)</f>
        <v>0.32835820895522388</v>
      </c>
      <c r="AE8" s="171">
        <f>SUM(入力①!E234:G234)/SUM(入力①!E233:G236)</f>
        <v>0.20895522388059701</v>
      </c>
      <c r="AF8" s="171">
        <f>SUM(入力①!E235:G235)/SUM(入力①!E233:G236)</f>
        <v>0.46268656716417911</v>
      </c>
      <c r="AG8" s="171">
        <f>SUM(入力①!E236:G236)/SUM(入力①!E233:G236)</f>
        <v>0</v>
      </c>
      <c r="AH8" s="167">
        <f>SUM(入力①!O233:O236)</f>
        <v>54</v>
      </c>
      <c r="AI8" s="167">
        <f>SUM(入力①!P233:P236)</f>
        <v>11</v>
      </c>
      <c r="AJ8" s="167">
        <f>SUM(入力①!Q233:Q236)</f>
        <v>2</v>
      </c>
      <c r="AK8" s="742">
        <f>AH8/SUM($AH8:$AJ8)</f>
        <v>0.80597014925373134</v>
      </c>
      <c r="AL8" s="742">
        <f t="shared" ref="AL8:AM11" si="2">AI8/SUM($AH8:$AJ8)</f>
        <v>0.16417910447761194</v>
      </c>
      <c r="AM8" s="742">
        <f t="shared" si="2"/>
        <v>2.9850746268656716E-2</v>
      </c>
      <c r="AN8" s="167">
        <f>SUM(入力①!E237:G240)</f>
        <v>24</v>
      </c>
      <c r="AO8" s="742">
        <f>SUM(入力①!E237:E240)/SUM(入力①!E237:G240)</f>
        <v>0.29166666666666669</v>
      </c>
      <c r="AP8" s="742">
        <f>SUM(入力①!F237:F240)/SUM(入力①!E237:G240)</f>
        <v>0.5</v>
      </c>
      <c r="AQ8" s="742">
        <f>SUM(入力①!G237:G240)/SUM(入力①!E237:G240)</f>
        <v>0.20833333333333334</v>
      </c>
      <c r="AR8" s="167">
        <f>SUM(入力①!H237:H240)</f>
        <v>1</v>
      </c>
      <c r="AS8" s="167">
        <f>SUM(入力①!I237:I240)</f>
        <v>3</v>
      </c>
      <c r="AT8" s="167">
        <f>SUM(入力①!J237:J240)</f>
        <v>14</v>
      </c>
      <c r="AU8" s="167">
        <f>SUM(入力①!K237:K240)</f>
        <v>6</v>
      </c>
      <c r="AV8" s="167">
        <f>SUM(入力①!L237:L240)</f>
        <v>0</v>
      </c>
      <c r="AW8" s="171">
        <f>AR8/SUM($AR8:$AV8)</f>
        <v>4.1666666666666664E-2</v>
      </c>
      <c r="AX8" s="171">
        <f t="shared" ref="AX8:BA11" si="3">AS8/SUM($AR8:$AV8)</f>
        <v>0.125</v>
      </c>
      <c r="AY8" s="171">
        <f t="shared" si="3"/>
        <v>0.58333333333333337</v>
      </c>
      <c r="AZ8" s="171">
        <f t="shared" si="3"/>
        <v>0.25</v>
      </c>
      <c r="BA8" s="171">
        <f t="shared" si="3"/>
        <v>0</v>
      </c>
      <c r="BB8" s="167">
        <f>入力①!E237</f>
        <v>1</v>
      </c>
      <c r="BC8" s="167">
        <f>入力①!F237</f>
        <v>1</v>
      </c>
      <c r="BD8" s="167">
        <f>入力①!G237</f>
        <v>0</v>
      </c>
      <c r="BE8" s="167">
        <f>SUM(入力①!E238:E240)</f>
        <v>6</v>
      </c>
      <c r="BF8" s="167">
        <f>SUM(入力①!F238:F240)</f>
        <v>11</v>
      </c>
      <c r="BG8" s="167">
        <f>SUM(入力①!G238:G240)</f>
        <v>5</v>
      </c>
      <c r="BH8" s="741">
        <f>BB8/SUM($BB8:$BG8)</f>
        <v>4.1666666666666664E-2</v>
      </c>
      <c r="BI8" s="741">
        <f t="shared" ref="BI8:BM11" si="4">BC8/SUM($BB8:$BG8)</f>
        <v>4.1666666666666664E-2</v>
      </c>
      <c r="BJ8" s="741">
        <f t="shared" si="4"/>
        <v>0</v>
      </c>
      <c r="BK8" s="741">
        <f t="shared" si="4"/>
        <v>0.25</v>
      </c>
      <c r="BL8" s="741">
        <f t="shared" si="4"/>
        <v>0.45833333333333331</v>
      </c>
      <c r="BM8" s="741">
        <f t="shared" si="4"/>
        <v>0.20833333333333334</v>
      </c>
      <c r="BN8" s="171">
        <f>SUM(入力①!E237:G237)/SUM(入力①!E237:G240)</f>
        <v>8.3333333333333329E-2</v>
      </c>
      <c r="BO8" s="171">
        <f>SUM(入力①!E238:G238)/SUM(入力①!E237:G240)</f>
        <v>0</v>
      </c>
      <c r="BP8" s="171">
        <f>SUM(入力①!E239:G239)/SUM(入力①!E237:G240)</f>
        <v>0.16666666666666666</v>
      </c>
      <c r="BQ8" s="171">
        <f>SUM(入力①!E240:G240)/SUM(入力①!E237:G240)</f>
        <v>0.75</v>
      </c>
      <c r="BR8" s="167">
        <f>SUM(入力①!O237:O240)</f>
        <v>22</v>
      </c>
      <c r="BS8" s="167">
        <f>SUM(入力①!P237:P240)</f>
        <v>0</v>
      </c>
      <c r="BT8" s="167">
        <f>SUM(入力①!Q237:Q240)</f>
        <v>2</v>
      </c>
      <c r="BU8" s="171">
        <f>BR8/SUM(BR8:BT8)</f>
        <v>0.91666666666666663</v>
      </c>
      <c r="BV8" s="171">
        <f>BS8/SUM(BR8:BT8)</f>
        <v>0</v>
      </c>
      <c r="BW8" s="171">
        <f>BT8/SUM(BR8:BT8)</f>
        <v>8.3333333333333329E-2</v>
      </c>
      <c r="BX8" s="167">
        <f>SUM(入力①!M237:M240)</f>
        <v>2</v>
      </c>
      <c r="BY8" s="167">
        <f>SUM(入力①!N237:N240)</f>
        <v>22</v>
      </c>
      <c r="BZ8" s="171">
        <f>BX8/SUM(BX8:BY8)</f>
        <v>8.3333333333333329E-2</v>
      </c>
      <c r="CA8" s="171">
        <f>BY8/SUM(BX8:BY8)</f>
        <v>0.91666666666666663</v>
      </c>
      <c r="CB8" s="168">
        <f>SUM(CG8:CO8)/SUM(CG8:CP8)</f>
        <v>0.96</v>
      </c>
      <c r="CC8" s="168">
        <f>CP8/SUM(CG8:CP8)</f>
        <v>0.04</v>
      </c>
      <c r="CD8" s="168">
        <f>SUM(CG8:CH8,CJ8:CK8,CM8:CN8)/SUM(CG8:CO8)</f>
        <v>0.625</v>
      </c>
      <c r="CE8" s="168">
        <f>SUM(CI8,CL8,CO8)/SUM(CG8:CO8)</f>
        <v>0.375</v>
      </c>
      <c r="CF8" s="300">
        <f>SUM(CG8,CJ8,CM8)</f>
        <v>7</v>
      </c>
      <c r="CG8" s="300">
        <f>計算_入替!M8</f>
        <v>1</v>
      </c>
      <c r="CH8" s="300">
        <f>計算_入替!N8</f>
        <v>2</v>
      </c>
      <c r="CI8" s="300">
        <f>計算_入替!O8</f>
        <v>3</v>
      </c>
      <c r="CJ8" s="300">
        <f>計算_入替!P8</f>
        <v>4</v>
      </c>
      <c r="CK8" s="300">
        <f>計算_入替!Q8</f>
        <v>2</v>
      </c>
      <c r="CL8" s="300">
        <f>計算_入替!R8</f>
        <v>1</v>
      </c>
      <c r="CM8" s="300">
        <f>計算_入替!S8</f>
        <v>2</v>
      </c>
      <c r="CN8" s="300">
        <f>計算_入替!T8</f>
        <v>4</v>
      </c>
      <c r="CO8" s="300">
        <f>計算_入替!U8</f>
        <v>5</v>
      </c>
      <c r="CP8" s="300">
        <f>計算_入替!V8</f>
        <v>1</v>
      </c>
      <c r="CQ8" s="168">
        <f>SUM(CT8:CU8)/SUM(CT8:CV8)</f>
        <v>0.54545454545454541</v>
      </c>
      <c r="CR8" s="168">
        <f>CV8/SUM(CT8:CV8)</f>
        <v>0.45454545454545453</v>
      </c>
      <c r="CS8" s="300">
        <f>CT8</f>
        <v>2</v>
      </c>
      <c r="CT8" s="300">
        <f>計算_入替!W8</f>
        <v>2</v>
      </c>
      <c r="CU8" s="300">
        <f>計算_入替!X8</f>
        <v>4</v>
      </c>
      <c r="CV8" s="300">
        <f>計算_入替!Y8</f>
        <v>5</v>
      </c>
      <c r="CW8" s="171"/>
      <c r="CX8" s="215">
        <f>SUM(CZ8,DB8,DD8,DF8,DH8,DJ8,DL8,DN8,DP8,DR8,DT8,DV8)/8</f>
        <v>2.875</v>
      </c>
      <c r="CY8" s="215">
        <f>SUM(DA8,DC8,DE8,DG8,DI8,DK8,DM8,DO8,DQ8,DS8,DU8,DW8)/8</f>
        <v>4</v>
      </c>
      <c r="CZ8" s="167">
        <f>計算_入替!CB8</f>
        <v>1</v>
      </c>
      <c r="DA8" s="167">
        <f>計算_入替!CC8</f>
        <v>4</v>
      </c>
      <c r="DB8" s="167">
        <f>計算_入替!CD8</f>
        <v>3</v>
      </c>
      <c r="DC8" s="167">
        <f>計算_入替!CE8</f>
        <v>4</v>
      </c>
      <c r="DD8" s="167">
        <f>計算_入替!CF8</f>
        <v>3</v>
      </c>
      <c r="DE8" s="167">
        <f>計算_入替!CG8</f>
        <v>4</v>
      </c>
      <c r="DF8" s="167">
        <f>計算_入替!CH8</f>
        <v>2</v>
      </c>
      <c r="DG8" s="167">
        <f>計算_入替!CI8</f>
        <v>4</v>
      </c>
      <c r="DH8" s="167">
        <f>計算_入替!CJ8</f>
        <v>4</v>
      </c>
      <c r="DI8" s="167">
        <f>計算_入替!CK8</f>
        <v>4</v>
      </c>
      <c r="DJ8" s="167">
        <f>計算_入替!CL8</f>
        <v>4</v>
      </c>
      <c r="DK8" s="167">
        <f>計算_入替!CM8</f>
        <v>4</v>
      </c>
      <c r="DL8" s="167" t="str">
        <f>計算_入替!CN8</f>
        <v/>
      </c>
      <c r="DM8" s="167" t="str">
        <f>計算_入替!CO8</f>
        <v/>
      </c>
      <c r="DN8" s="167">
        <f>計算_入替!CP8</f>
        <v>4</v>
      </c>
      <c r="DO8" s="167">
        <f>計算_入替!CQ8</f>
        <v>4</v>
      </c>
      <c r="DP8" s="167">
        <f>計算_入替!CR8</f>
        <v>2</v>
      </c>
      <c r="DQ8" s="167">
        <f>計算_入替!CS8</f>
        <v>4</v>
      </c>
      <c r="DR8" s="167" t="str">
        <f>計算_入替!CT8</f>
        <v/>
      </c>
      <c r="DS8" s="167" t="str">
        <f>計算_入替!CU8</f>
        <v/>
      </c>
      <c r="DT8" s="167" t="str">
        <f>計算_入替!CV8</f>
        <v/>
      </c>
      <c r="DU8" s="167" t="str">
        <f>計算_入替!CW8</f>
        <v/>
      </c>
      <c r="DV8" s="167" t="str">
        <f>計算_入替!CX8</f>
        <v/>
      </c>
      <c r="DW8" s="167" t="str">
        <f>計算_入替!CY8</f>
        <v/>
      </c>
      <c r="DX8" s="215">
        <f>SUM(DZ8,EB8,ED8,EF8,EH8,EJ8,EL8,EN8,EP8,ER8,ET8,EV8)/8</f>
        <v>2</v>
      </c>
      <c r="DY8" s="215">
        <f>SUM(EA8,EC8,EE8,EG8,EI8,EK8,EM8,EO8,EQ8,ES8,EU8,EW8)/8</f>
        <v>2</v>
      </c>
      <c r="DZ8" s="167">
        <f>計算_入替!CZ8</f>
        <v>1</v>
      </c>
      <c r="EA8" s="167">
        <f>計算_入替!DA8</f>
        <v>3</v>
      </c>
      <c r="EB8" s="167">
        <f>計算_入替!DB8</f>
        <v>3</v>
      </c>
      <c r="EC8" s="167">
        <f>計算_入替!DC8</f>
        <v>2</v>
      </c>
      <c r="ED8" s="167">
        <f>計算_入替!DD8</f>
        <v>2</v>
      </c>
      <c r="EE8" s="167">
        <f>計算_入替!DE8</f>
        <v>1</v>
      </c>
      <c r="EF8" s="167">
        <f>計算_入替!DF8</f>
        <v>3</v>
      </c>
      <c r="EG8" s="167">
        <f>計算_入替!DG8</f>
        <v>1</v>
      </c>
      <c r="EH8" s="167">
        <f>計算_入替!DH8</f>
        <v>2</v>
      </c>
      <c r="EI8" s="167">
        <f>計算_入替!DI8</f>
        <v>3</v>
      </c>
      <c r="EJ8" s="167">
        <f>計算_入替!DJ8</f>
        <v>2</v>
      </c>
      <c r="EK8" s="167">
        <f>計算_入替!DK8</f>
        <v>4</v>
      </c>
      <c r="EL8" s="167" t="str">
        <f>計算_入替!DL8</f>
        <v/>
      </c>
      <c r="EM8" s="167" t="str">
        <f>計算_入替!DM8</f>
        <v/>
      </c>
      <c r="EN8" s="167" t="str">
        <f>計算_入替!DN8</f>
        <v/>
      </c>
      <c r="EO8" s="167" t="str">
        <f>計算_入替!DO8</f>
        <v/>
      </c>
      <c r="EP8" s="167">
        <f>計算_入替!DP8</f>
        <v>2</v>
      </c>
      <c r="EQ8" s="167">
        <f>計算_入替!DQ8</f>
        <v>1</v>
      </c>
      <c r="ER8" s="167" t="str">
        <f>計算_入替!DR8</f>
        <v/>
      </c>
      <c r="ES8" s="167" t="str">
        <f>計算_入替!DS8</f>
        <v/>
      </c>
      <c r="ET8" s="167" t="str">
        <f>計算_入替!DT8</f>
        <v/>
      </c>
      <c r="EU8" s="167" t="str">
        <f>計算_入替!DU8</f>
        <v/>
      </c>
      <c r="EV8" s="167">
        <f>計算_入替!DV8</f>
        <v>1</v>
      </c>
      <c r="EW8" s="167">
        <f>計算_入替!DW8</f>
        <v>1</v>
      </c>
      <c r="EX8" s="215">
        <f>SUM(EZ8,FB8,FD8,FF8,FH8,FJ8,FL8,FN8,FP8,FR8,FT8,FV8)/8</f>
        <v>2.625</v>
      </c>
      <c r="EY8" s="215">
        <f>SUM(FA8,FC8,FE8,FG8,FI8,FK8,FM8,FO8,FQ8,FS8,FU8,FW8)/8</f>
        <v>2</v>
      </c>
      <c r="EZ8" s="167">
        <f>計算_入替!DX8</f>
        <v>4</v>
      </c>
      <c r="FA8" s="167">
        <f>計算_入替!DY8</f>
        <v>1</v>
      </c>
      <c r="FB8" s="167" t="str">
        <f>計算_入替!DZ8</f>
        <v/>
      </c>
      <c r="FC8" s="167" t="str">
        <f>計算_入替!EA8</f>
        <v/>
      </c>
      <c r="FD8" s="167">
        <f>計算_入替!EB8</f>
        <v>2</v>
      </c>
      <c r="FE8" s="167">
        <f>計算_入替!EC8</f>
        <v>1</v>
      </c>
      <c r="FF8" s="167">
        <f>計算_入替!ED8</f>
        <v>4</v>
      </c>
      <c r="FG8" s="167">
        <f>計算_入替!EE8</f>
        <v>2</v>
      </c>
      <c r="FH8" s="167">
        <f>計算_入替!EF8</f>
        <v>2</v>
      </c>
      <c r="FI8" s="167">
        <f>計算_入替!EG8</f>
        <v>2</v>
      </c>
      <c r="FJ8" s="167">
        <f>計算_入替!EH8</f>
        <v>2</v>
      </c>
      <c r="FK8" s="167">
        <f>計算_入替!EI8</f>
        <v>2</v>
      </c>
      <c r="FL8" s="167">
        <f>計算_入替!EJ8</f>
        <v>2</v>
      </c>
      <c r="FM8" s="167">
        <f>計算_入替!EK8</f>
        <v>2</v>
      </c>
      <c r="FN8" s="167" t="str">
        <f>計算_入替!EL8</f>
        <v/>
      </c>
      <c r="FO8" s="167" t="str">
        <f>計算_入替!EM8</f>
        <v/>
      </c>
      <c r="FP8" s="167" t="str">
        <f>計算_入替!EN8</f>
        <v/>
      </c>
      <c r="FQ8" s="167" t="str">
        <f>計算_入替!EO8</f>
        <v/>
      </c>
      <c r="FR8" s="167">
        <f>計算_入替!EP8</f>
        <v>3</v>
      </c>
      <c r="FS8" s="167">
        <f>計算_入替!EQ8</f>
        <v>4</v>
      </c>
      <c r="FT8" s="167" t="str">
        <f>計算_入替!ER8</f>
        <v/>
      </c>
      <c r="FU8" s="167" t="str">
        <f>計算_入替!ES8</f>
        <v/>
      </c>
      <c r="FV8" s="167">
        <f>計算_入替!ET8</f>
        <v>2</v>
      </c>
      <c r="FW8" s="167">
        <f>計算_入替!EU8</f>
        <v>2</v>
      </c>
      <c r="FX8" s="215">
        <f>SUM(FZ8,GB8,GD8,GF8,GH8,GJ8,GL8,GN8,GP8,GR8,GT8,GV8)/8</f>
        <v>2.125</v>
      </c>
      <c r="FY8" s="172">
        <f>SUM(GA8,GC8,GE8,GG8,GI8,GK8,GM8,GO8,GQ8,GS8,GU8,GW8:GW8)/8</f>
        <v>1.75</v>
      </c>
      <c r="FZ8" s="167">
        <f>計算_入替!EV8</f>
        <v>1</v>
      </c>
      <c r="GA8" s="167">
        <f>計算_入替!EW8</f>
        <v>2</v>
      </c>
      <c r="GB8" s="167">
        <f>計算_入替!EX8</f>
        <v>4</v>
      </c>
      <c r="GC8" s="167">
        <f>計算_入替!EY8</f>
        <v>4</v>
      </c>
      <c r="GD8" s="167">
        <f>計算_入替!EZ8</f>
        <v>4</v>
      </c>
      <c r="GE8" s="167">
        <f>計算_入替!FA8</f>
        <v>2</v>
      </c>
      <c r="GF8" s="167">
        <f>計算_入替!FB8</f>
        <v>2</v>
      </c>
      <c r="GG8" s="167">
        <f>計算_入替!FC8</f>
        <v>1</v>
      </c>
      <c r="GH8" s="167">
        <f>計算_入替!FD8</f>
        <v>1</v>
      </c>
      <c r="GI8" s="167">
        <f>計算_入替!FE8</f>
        <v>1</v>
      </c>
      <c r="GJ8" s="167">
        <f>計算_入替!FF8</f>
        <v>2</v>
      </c>
      <c r="GK8" s="167">
        <f>計算_入替!FG8</f>
        <v>1</v>
      </c>
      <c r="GL8" s="167">
        <f>計算_入替!FH8</f>
        <v>2</v>
      </c>
      <c r="GM8" s="167">
        <f>計算_入替!FI8</f>
        <v>1</v>
      </c>
      <c r="GN8" s="167">
        <f>計算_入替!FJ8</f>
        <v>1</v>
      </c>
      <c r="GO8" s="167">
        <f>計算_入替!FK8</f>
        <v>2</v>
      </c>
      <c r="GP8" s="167" t="str">
        <f>計算_入替!FL8</f>
        <v/>
      </c>
      <c r="GQ8" s="167" t="str">
        <f>計算_入替!FM8</f>
        <v/>
      </c>
      <c r="GR8" s="167" t="str">
        <f>計算_入替!FN8</f>
        <v/>
      </c>
      <c r="GS8" s="167" t="str">
        <f>計算_入替!FO8</f>
        <v/>
      </c>
      <c r="GT8" s="167" t="str">
        <f>計算_入替!FP8</f>
        <v/>
      </c>
      <c r="GU8" s="167" t="str">
        <f>計算_入替!FQ8</f>
        <v/>
      </c>
      <c r="GV8" s="167" t="str">
        <f>計算_入替!FR8</f>
        <v/>
      </c>
      <c r="GW8" s="167" t="str">
        <f>計算_入替!FS8</f>
        <v/>
      </c>
      <c r="GX8" s="167">
        <f>計算_入替!AA8</f>
        <v>2</v>
      </c>
      <c r="GY8" s="167">
        <f>計算_入替!AB8</f>
        <v>1</v>
      </c>
      <c r="GZ8" s="167">
        <f>計算_入替!AC8</f>
        <v>3</v>
      </c>
      <c r="HA8" s="167">
        <f>計算_入替!AD8</f>
        <v>3</v>
      </c>
      <c r="HB8" s="167">
        <f>計算_入替!AE8</f>
        <v>1</v>
      </c>
      <c r="HC8" s="167">
        <f>計算_入替!AF8</f>
        <v>1</v>
      </c>
      <c r="HD8" s="167">
        <f>計算_入替!AG8</f>
        <v>1</v>
      </c>
      <c r="HE8" s="167">
        <f>計算_入替!AH8</f>
        <v>1</v>
      </c>
      <c r="HF8" s="167">
        <f>計算_入替!AI8</f>
        <v>1</v>
      </c>
      <c r="HG8" s="167">
        <f>計算_入替!AJ8</f>
        <v>1</v>
      </c>
      <c r="HH8" s="167">
        <f>計算_入替!AK8</f>
        <v>1</v>
      </c>
      <c r="HI8" s="167">
        <f>計算_入替!AL8</f>
        <v>1</v>
      </c>
      <c r="HJ8" s="167">
        <f>計算_入替!AM8</f>
        <v>1</v>
      </c>
      <c r="HK8" s="167">
        <f>計算_入替!AN8</f>
        <v>1</v>
      </c>
      <c r="HL8" s="167">
        <f>計算_入替!AO8</f>
        <v>1</v>
      </c>
      <c r="HM8" s="167">
        <f>計算_入替!AP8</f>
        <v>2</v>
      </c>
      <c r="HN8" s="167">
        <f>計算_入替!AQ8</f>
        <v>1</v>
      </c>
      <c r="HO8" s="167">
        <f>計算_入替!AR8</f>
        <v>1</v>
      </c>
      <c r="HP8" s="167">
        <f>計算_入替!AS8</f>
        <v>1</v>
      </c>
      <c r="HQ8" s="167">
        <f>計算_入替!AT8</f>
        <v>1</v>
      </c>
      <c r="HR8" s="167">
        <f>計算_入替!AU8</f>
        <v>1</v>
      </c>
      <c r="HS8" s="167">
        <f>計算_入替!AV8</f>
        <v>1</v>
      </c>
      <c r="HT8" s="167">
        <f>計算_入替!AW8</f>
        <v>1</v>
      </c>
      <c r="HU8" s="167">
        <f>計算_入替!AX8</f>
        <v>1</v>
      </c>
      <c r="HV8" s="167">
        <f>計算_入替!AY8</f>
        <v>1</v>
      </c>
      <c r="HW8" s="167">
        <f>計算_入替!AZ8</f>
        <v>1</v>
      </c>
      <c r="HX8" s="167">
        <f>計算_入替!BA8</f>
        <v>3</v>
      </c>
      <c r="HY8" s="167">
        <f>計算_入替!BB8</f>
        <v>3</v>
      </c>
      <c r="HZ8" s="167">
        <f>計算_入替!BC8</f>
        <v>3</v>
      </c>
      <c r="IA8" s="167">
        <f>計算_入替!BD8</f>
        <v>3</v>
      </c>
      <c r="IB8" s="167">
        <f>計算_入替!BE8</f>
        <v>3</v>
      </c>
      <c r="IC8" s="167">
        <f>計算_入替!BF8</f>
        <v>3</v>
      </c>
      <c r="ID8" s="167">
        <f>計算_入替!BG8</f>
        <v>3</v>
      </c>
      <c r="IE8" s="167">
        <f>計算_入替!BH8</f>
        <v>2</v>
      </c>
      <c r="IF8" s="167">
        <f>計算_入替!BI8</f>
        <v>1</v>
      </c>
      <c r="IG8" s="167">
        <f>計算_入替!BJ8</f>
        <v>1</v>
      </c>
      <c r="IH8" s="167">
        <f>計算_入替!BK8</f>
        <v>3</v>
      </c>
      <c r="II8" s="167">
        <f>計算_入替!BL8</f>
        <v>2</v>
      </c>
      <c r="IJ8" s="167">
        <f>計算_入替!BM8</f>
        <v>1</v>
      </c>
      <c r="IK8" s="167">
        <f>計算_入替!BN8</f>
        <v>1</v>
      </c>
      <c r="IL8" s="167">
        <f>計算_入替!BO8</f>
        <v>1</v>
      </c>
      <c r="IM8" s="167">
        <f>計算_入替!BP8</f>
        <v>3</v>
      </c>
      <c r="IN8" s="167">
        <f>計算_入替!BQ8</f>
        <v>1</v>
      </c>
      <c r="IO8" s="167">
        <f>計算_入替!BR8</f>
        <v>1</v>
      </c>
      <c r="IP8" s="167">
        <f>計算_入替!BS8</f>
        <v>1</v>
      </c>
      <c r="IQ8" s="167">
        <f>計算_入替!BT8</f>
        <v>1</v>
      </c>
      <c r="IR8" s="167">
        <f>計算_入替!BU8</f>
        <v>1</v>
      </c>
      <c r="IS8" s="167">
        <f>計算_入替!BV8</f>
        <v>1</v>
      </c>
      <c r="IT8" s="167" t="str">
        <f>計算_入替!BW8</f>
        <v/>
      </c>
      <c r="IU8" s="167" t="str">
        <f>計算_入替!BX8</f>
        <v/>
      </c>
      <c r="IV8" s="167" t="str">
        <f>計算_入替!BY8</f>
        <v/>
      </c>
      <c r="IW8" s="167" t="str">
        <f>計算_入替!BZ8</f>
        <v/>
      </c>
      <c r="IX8" s="167" t="str">
        <f>計算_入替!CA8</f>
        <v/>
      </c>
    </row>
    <row r="9" spans="1:258" x14ac:dyDescent="0.15">
      <c r="A9" s="715" t="s">
        <v>466</v>
      </c>
      <c r="B9" s="716"/>
      <c r="C9" s="743">
        <f>SUM(入力①!E249:G252)</f>
        <v>67</v>
      </c>
      <c r="D9" s="743">
        <f>SUM(入力①!E250:G252)</f>
        <v>45</v>
      </c>
      <c r="E9" s="744">
        <f>SUM(入力①!E249:E252)/$C9</f>
        <v>0.4925373134328358</v>
      </c>
      <c r="F9" s="744">
        <f>SUM(入力①!F249:F252)/$C9</f>
        <v>0.44776119402985076</v>
      </c>
      <c r="G9" s="744">
        <f>SUM(入力①!G249:G252)/$C9</f>
        <v>5.9701492537313432E-2</v>
      </c>
      <c r="H9" s="743">
        <f>SUM(入力①!H249:H252)</f>
        <v>6</v>
      </c>
      <c r="I9" s="743">
        <f>SUM(入力①!I249:I252)</f>
        <v>14</v>
      </c>
      <c r="J9" s="743">
        <f>SUM(入力①!J249:J252)</f>
        <v>35</v>
      </c>
      <c r="K9" s="743">
        <f>SUM(入力①!K249:K252)</f>
        <v>6</v>
      </c>
      <c r="L9" s="743">
        <f>SUM(入力①!L249:L252)</f>
        <v>6</v>
      </c>
      <c r="M9" s="171">
        <f t="shared" ref="M9:M11" si="5">H9/SUM($H9:$L9)</f>
        <v>8.9552238805970144E-2</v>
      </c>
      <c r="N9" s="171">
        <f t="shared" si="0"/>
        <v>0.20895522388059701</v>
      </c>
      <c r="O9" s="171">
        <f t="shared" si="0"/>
        <v>0.52238805970149249</v>
      </c>
      <c r="P9" s="171">
        <f t="shared" si="0"/>
        <v>8.9552238805970144E-2</v>
      </c>
      <c r="Q9" s="171">
        <f t="shared" si="0"/>
        <v>8.9552238805970144E-2</v>
      </c>
      <c r="R9" s="743">
        <f>入力①!E249</f>
        <v>11</v>
      </c>
      <c r="S9" s="743">
        <f>入力①!F249</f>
        <v>11</v>
      </c>
      <c r="T9" s="743">
        <f>入力①!G249</f>
        <v>0</v>
      </c>
      <c r="U9" s="743">
        <f>SUM(入力①!E250:E252)</f>
        <v>22</v>
      </c>
      <c r="V9" s="743">
        <f>SUM(入力①!F250:F252)</f>
        <v>19</v>
      </c>
      <c r="W9" s="743">
        <f>SUM(入力①!G250:G252)</f>
        <v>4</v>
      </c>
      <c r="X9" s="741">
        <f t="shared" ref="X9:X11" si="6">R9/SUM($R9:$W9)</f>
        <v>0.16417910447761194</v>
      </c>
      <c r="Y9" s="741">
        <f t="shared" si="1"/>
        <v>0.16417910447761194</v>
      </c>
      <c r="Z9" s="741">
        <f t="shared" si="1"/>
        <v>0</v>
      </c>
      <c r="AA9" s="741">
        <f t="shared" si="1"/>
        <v>0.32835820895522388</v>
      </c>
      <c r="AB9" s="741">
        <f t="shared" si="1"/>
        <v>0.28358208955223879</v>
      </c>
      <c r="AC9" s="741">
        <f t="shared" si="1"/>
        <v>5.9701492537313432E-2</v>
      </c>
      <c r="AD9" s="171">
        <f>SUM(入力①!E249:G249)/SUM(入力①!E249:G252)</f>
        <v>0.32835820895522388</v>
      </c>
      <c r="AE9" s="171">
        <f>SUM(入力①!E250:G250)/SUM(入力①!E249:G252)</f>
        <v>0.20895522388059701</v>
      </c>
      <c r="AF9" s="171">
        <f>SUM(入力①!E251:G251)/SUM(入力①!E249:G252)</f>
        <v>0.46268656716417911</v>
      </c>
      <c r="AG9" s="171">
        <f>SUM(入力①!E252:G252)/SUM(入力①!E249:G252)</f>
        <v>0</v>
      </c>
      <c r="AH9" s="743">
        <f>SUM(入力①!O249:O252)</f>
        <v>54</v>
      </c>
      <c r="AI9" s="743">
        <f>SUM(入力①!P249:P252)</f>
        <v>11</v>
      </c>
      <c r="AJ9" s="743">
        <f>SUM(入力①!Q249:Q252)</f>
        <v>2</v>
      </c>
      <c r="AK9" s="742">
        <f t="shared" ref="AK9:AK11" si="7">AH9/SUM($AH9:$AJ9)</f>
        <v>0.80597014925373134</v>
      </c>
      <c r="AL9" s="742">
        <f t="shared" si="2"/>
        <v>0.16417910447761194</v>
      </c>
      <c r="AM9" s="742">
        <f t="shared" si="2"/>
        <v>2.9850746268656716E-2</v>
      </c>
      <c r="AN9" s="743">
        <f>SUM(入力①!E253:G256)</f>
        <v>24</v>
      </c>
      <c r="AO9" s="745">
        <f>SUM(入力①!E253:E256)/SUM(入力①!E253:G256)</f>
        <v>0.29166666666666669</v>
      </c>
      <c r="AP9" s="745">
        <f>SUM(入力①!F253:F256)/SUM(入力①!E253:G256)</f>
        <v>0.5</v>
      </c>
      <c r="AQ9" s="745">
        <f>SUM(入力①!G253:G256)/SUM(入力①!E253:G256)</f>
        <v>0.20833333333333334</v>
      </c>
      <c r="AR9" s="743">
        <f>SUM(入力①!H253:H256)</f>
        <v>1</v>
      </c>
      <c r="AS9" s="743">
        <f>SUM(入力①!I253:I256)</f>
        <v>3</v>
      </c>
      <c r="AT9" s="743">
        <f>SUM(入力①!J253:J256)</f>
        <v>14</v>
      </c>
      <c r="AU9" s="743">
        <f>SUM(入力①!K253:K256)</f>
        <v>6</v>
      </c>
      <c r="AV9" s="743">
        <f>SUM(入力①!L253:L256)</f>
        <v>0</v>
      </c>
      <c r="AW9" s="171">
        <f t="shared" ref="AW9:AW11" si="8">AR9/SUM($AR9:$AV9)</f>
        <v>4.1666666666666664E-2</v>
      </c>
      <c r="AX9" s="171">
        <f t="shared" si="3"/>
        <v>0.125</v>
      </c>
      <c r="AY9" s="171">
        <f t="shared" si="3"/>
        <v>0.58333333333333337</v>
      </c>
      <c r="AZ9" s="171">
        <f t="shared" si="3"/>
        <v>0.25</v>
      </c>
      <c r="BA9" s="171">
        <f t="shared" si="3"/>
        <v>0</v>
      </c>
      <c r="BB9" s="743">
        <f>入力①!E253</f>
        <v>1</v>
      </c>
      <c r="BC9" s="743">
        <f>入力①!F253</f>
        <v>1</v>
      </c>
      <c r="BD9" s="743">
        <f>入力①!G253</f>
        <v>0</v>
      </c>
      <c r="BE9" s="743">
        <f>SUM(入力①!E254:E256)</f>
        <v>6</v>
      </c>
      <c r="BF9" s="743">
        <f>SUM(入力①!F254:F256)</f>
        <v>11</v>
      </c>
      <c r="BG9" s="743">
        <f>SUM(入力①!G254:G256)</f>
        <v>5</v>
      </c>
      <c r="BH9" s="741">
        <f t="shared" ref="BH9:BH11" si="9">BB9/SUM($BB9:$BG9)</f>
        <v>4.1666666666666664E-2</v>
      </c>
      <c r="BI9" s="741">
        <f t="shared" si="4"/>
        <v>4.1666666666666664E-2</v>
      </c>
      <c r="BJ9" s="741">
        <f t="shared" si="4"/>
        <v>0</v>
      </c>
      <c r="BK9" s="741">
        <f t="shared" si="4"/>
        <v>0.25</v>
      </c>
      <c r="BL9" s="741">
        <f t="shared" si="4"/>
        <v>0.45833333333333331</v>
      </c>
      <c r="BM9" s="741">
        <f t="shared" si="4"/>
        <v>0.20833333333333334</v>
      </c>
      <c r="BN9" s="745">
        <f>SUM(入力①!E253:G253)/SUM(入力①!E253:G256)</f>
        <v>8.3333333333333329E-2</v>
      </c>
      <c r="BO9" s="745">
        <f>SUM(入力①!E254:G254)/SUM(入力①!E253:G256)</f>
        <v>0</v>
      </c>
      <c r="BP9" s="745">
        <f>SUM(入力①!E255:G255)/SUM(入力①!E253:G256)</f>
        <v>0.16666666666666666</v>
      </c>
      <c r="BQ9" s="745">
        <f>SUM(入力①!E256:G256)/SUM(入力①!E253:G256)</f>
        <v>0.75</v>
      </c>
      <c r="BR9" s="743">
        <f>SUM(入力①!O253:O256)</f>
        <v>22</v>
      </c>
      <c r="BS9" s="743">
        <f>SUM(入力①!P253:P256)</f>
        <v>0</v>
      </c>
      <c r="BT9" s="743">
        <f>SUM(入力①!Q253:Q256)</f>
        <v>2</v>
      </c>
      <c r="BU9" s="171">
        <f t="shared" ref="BU9:BU11" si="10">BR9/SUM(BR9:BT9)</f>
        <v>0.91666666666666663</v>
      </c>
      <c r="BV9" s="171">
        <f t="shared" ref="BV9:BV11" si="11">BS9/SUM(BR9:BT9)</f>
        <v>0</v>
      </c>
      <c r="BW9" s="171">
        <f t="shared" ref="BW9:BW11" si="12">BT9/SUM(BR9:BT9)</f>
        <v>8.3333333333333329E-2</v>
      </c>
      <c r="BX9" s="743">
        <f>SUM(入力①!M253:M256)</f>
        <v>2</v>
      </c>
      <c r="BY9" s="743">
        <f>SUM(入力①!N253:N256)</f>
        <v>22</v>
      </c>
      <c r="BZ9" s="171">
        <f t="shared" ref="BZ9:BZ11" si="13">BX9/SUM(BX9:BY9)</f>
        <v>8.3333333333333329E-2</v>
      </c>
      <c r="CA9" s="171">
        <f t="shared" ref="CA9:CA11" si="14">BY9/SUM(BX9:BY9)</f>
        <v>0.91666666666666663</v>
      </c>
      <c r="CG9" s="301"/>
      <c r="CH9" s="301"/>
      <c r="CI9" s="301"/>
      <c r="CJ9" s="301"/>
      <c r="CK9" s="301"/>
      <c r="CL9" s="301"/>
      <c r="CM9" s="301"/>
      <c r="CN9" s="301"/>
      <c r="CO9" s="301"/>
      <c r="CP9" s="301"/>
      <c r="CQ9" s="301"/>
      <c r="CR9" s="301"/>
      <c r="CS9" s="301"/>
      <c r="CT9" s="301"/>
      <c r="CU9" s="301"/>
      <c r="CV9" s="301"/>
      <c r="CX9" s="215">
        <f t="shared" ref="CX9:CY11" si="15">SUM(CZ9,DB9,DD9,DF9,DH9,DJ9,DL9,DN9,DP9,DR9,DT9,DV9)/8</f>
        <v>2.75</v>
      </c>
      <c r="CY9" s="215">
        <f t="shared" si="15"/>
        <v>3</v>
      </c>
      <c r="CZ9" s="167">
        <f>計算_入替!CB9</f>
        <v>1</v>
      </c>
      <c r="DA9" s="167">
        <f>計算_入替!CC9</f>
        <v>3</v>
      </c>
      <c r="DB9" s="167">
        <f>計算_入替!CD9</f>
        <v>3</v>
      </c>
      <c r="DC9" s="167">
        <f>計算_入替!CE9</f>
        <v>3</v>
      </c>
      <c r="DD9" s="167">
        <f>計算_入替!CF9</f>
        <v>3</v>
      </c>
      <c r="DE9" s="167">
        <f>計算_入替!CG9</f>
        <v>3</v>
      </c>
      <c r="DF9" s="167">
        <f>計算_入替!CH9</f>
        <v>3</v>
      </c>
      <c r="DG9" s="167">
        <f>計算_入替!CI9</f>
        <v>3</v>
      </c>
      <c r="DH9" s="167">
        <f>計算_入替!CJ9</f>
        <v>3</v>
      </c>
      <c r="DI9" s="167">
        <f>計算_入替!CK9</f>
        <v>3</v>
      </c>
      <c r="DJ9" s="167">
        <f>計算_入替!CL9</f>
        <v>3</v>
      </c>
      <c r="DK9" s="167">
        <f>計算_入替!CM9</f>
        <v>3</v>
      </c>
      <c r="DL9" s="167" t="str">
        <f>計算_入替!CN9</f>
        <v/>
      </c>
      <c r="DM9" s="167" t="str">
        <f>計算_入替!CO9</f>
        <v/>
      </c>
      <c r="DN9" s="167">
        <f>計算_入替!CP9</f>
        <v>3</v>
      </c>
      <c r="DO9" s="167">
        <f>計算_入替!CQ9</f>
        <v>3</v>
      </c>
      <c r="DP9" s="167">
        <f>計算_入替!CR9</f>
        <v>3</v>
      </c>
      <c r="DQ9" s="167">
        <f>計算_入替!CS9</f>
        <v>3</v>
      </c>
      <c r="DR9" s="167" t="str">
        <f>計算_入替!CT9</f>
        <v/>
      </c>
      <c r="DS9" s="167" t="str">
        <f>計算_入替!CU9</f>
        <v/>
      </c>
      <c r="DT9" s="167" t="str">
        <f>計算_入替!CV9</f>
        <v/>
      </c>
      <c r="DU9" s="167" t="str">
        <f>計算_入替!CW9</f>
        <v/>
      </c>
      <c r="DV9" s="167" t="str">
        <f>計算_入替!CX9</f>
        <v/>
      </c>
      <c r="DW9" s="167" t="str">
        <f>計算_入替!CY9</f>
        <v/>
      </c>
      <c r="DX9" s="215">
        <f t="shared" ref="DX9:DY11" si="16">SUM(DZ9,EB9,ED9,EF9,EH9,EJ9,EL9,EN9,EP9,ER9,ET9,EV9)/8</f>
        <v>2</v>
      </c>
      <c r="DY9" s="215">
        <f t="shared" si="16"/>
        <v>2</v>
      </c>
      <c r="DZ9" s="167">
        <f>計算_入替!CZ9</f>
        <v>1</v>
      </c>
      <c r="EA9" s="167">
        <f>計算_入替!DA9</f>
        <v>3</v>
      </c>
      <c r="EB9" s="167">
        <f>計算_入替!DB9</f>
        <v>3</v>
      </c>
      <c r="EC9" s="167">
        <f>計算_入替!DC9</f>
        <v>2</v>
      </c>
      <c r="ED9" s="167">
        <f>計算_入替!DD9</f>
        <v>2</v>
      </c>
      <c r="EE9" s="167">
        <f>計算_入替!DE9</f>
        <v>1</v>
      </c>
      <c r="EF9" s="167">
        <f>計算_入替!DF9</f>
        <v>3</v>
      </c>
      <c r="EG9" s="167">
        <f>計算_入替!DG9</f>
        <v>1</v>
      </c>
      <c r="EH9" s="167">
        <f>計算_入替!DH9</f>
        <v>2</v>
      </c>
      <c r="EI9" s="167">
        <f>計算_入替!DI9</f>
        <v>3</v>
      </c>
      <c r="EJ9" s="167">
        <f>計算_入替!DJ9</f>
        <v>2</v>
      </c>
      <c r="EK9" s="167">
        <f>計算_入替!DK9</f>
        <v>4</v>
      </c>
      <c r="EL9" s="167" t="str">
        <f>計算_入替!DL9</f>
        <v/>
      </c>
      <c r="EM9" s="167" t="str">
        <f>計算_入替!DM9</f>
        <v/>
      </c>
      <c r="EN9" s="167" t="str">
        <f>計算_入替!DN9</f>
        <v/>
      </c>
      <c r="EO9" s="167" t="str">
        <f>計算_入替!DO9</f>
        <v/>
      </c>
      <c r="EP9" s="167">
        <f>計算_入替!DP9</f>
        <v>2</v>
      </c>
      <c r="EQ9" s="167">
        <f>計算_入替!DQ9</f>
        <v>1</v>
      </c>
      <c r="ER9" s="167" t="str">
        <f>計算_入替!DR9</f>
        <v/>
      </c>
      <c r="ES9" s="167" t="str">
        <f>計算_入替!DS9</f>
        <v/>
      </c>
      <c r="ET9" s="167" t="str">
        <f>計算_入替!DT9</f>
        <v/>
      </c>
      <c r="EU9" s="167" t="str">
        <f>計算_入替!DU9</f>
        <v/>
      </c>
      <c r="EV9" s="167">
        <f>計算_入替!DV9</f>
        <v>1</v>
      </c>
      <c r="EW9" s="167">
        <f>計算_入替!DW9</f>
        <v>1</v>
      </c>
      <c r="EX9" s="215">
        <f t="shared" ref="EX9:EY11" si="17">SUM(EZ9,FB9,FD9,FF9,FH9,FJ9,FL9,FN9,FP9,FR9,FT9,FV9)/8</f>
        <v>2.625</v>
      </c>
      <c r="EY9" s="215">
        <f t="shared" si="17"/>
        <v>2</v>
      </c>
      <c r="EZ9" s="167">
        <f>計算_入替!DX9</f>
        <v>4</v>
      </c>
      <c r="FA9" s="167">
        <f>計算_入替!DY9</f>
        <v>1</v>
      </c>
      <c r="FB9" s="167" t="str">
        <f>計算_入替!DZ9</f>
        <v/>
      </c>
      <c r="FC9" s="167" t="str">
        <f>計算_入替!EA9</f>
        <v/>
      </c>
      <c r="FD9" s="167">
        <f>計算_入替!EB9</f>
        <v>2</v>
      </c>
      <c r="FE9" s="167">
        <f>計算_入替!EC9</f>
        <v>1</v>
      </c>
      <c r="FF9" s="167">
        <f>計算_入替!ED9</f>
        <v>4</v>
      </c>
      <c r="FG9" s="167">
        <f>計算_入替!EE9</f>
        <v>2</v>
      </c>
      <c r="FH9" s="167">
        <f>計算_入替!EF9</f>
        <v>2</v>
      </c>
      <c r="FI9" s="167">
        <f>計算_入替!EG9</f>
        <v>2</v>
      </c>
      <c r="FJ9" s="167">
        <f>計算_入替!EH9</f>
        <v>2</v>
      </c>
      <c r="FK9" s="167">
        <f>計算_入替!EI9</f>
        <v>2</v>
      </c>
      <c r="FL9" s="167">
        <f>計算_入替!EJ9</f>
        <v>2</v>
      </c>
      <c r="FM9" s="167">
        <f>計算_入替!EK9</f>
        <v>2</v>
      </c>
      <c r="FN9" s="167" t="str">
        <f>計算_入替!EL9</f>
        <v/>
      </c>
      <c r="FO9" s="167" t="str">
        <f>計算_入替!EM9</f>
        <v/>
      </c>
      <c r="FP9" s="167" t="str">
        <f>計算_入替!EN9</f>
        <v/>
      </c>
      <c r="FQ9" s="167" t="str">
        <f>計算_入替!EO9</f>
        <v/>
      </c>
      <c r="FR9" s="167">
        <f>計算_入替!EP9</f>
        <v>3</v>
      </c>
      <c r="FS9" s="167">
        <f>計算_入替!EQ9</f>
        <v>4</v>
      </c>
      <c r="FT9" s="167" t="str">
        <f>計算_入替!ER9</f>
        <v/>
      </c>
      <c r="FU9" s="167" t="str">
        <f>計算_入替!ES9</f>
        <v/>
      </c>
      <c r="FV9" s="167">
        <f>計算_入替!ET9</f>
        <v>2</v>
      </c>
      <c r="FW9" s="167">
        <f>計算_入替!EU9</f>
        <v>2</v>
      </c>
      <c r="FX9" s="215">
        <f t="shared" ref="FX9:FX11" si="18">SUM(FZ9,GB9,GD9,GF9,GH9,GJ9,GL9,GN9,GP9,GR9,GT9,GV9)/8</f>
        <v>2.125</v>
      </c>
      <c r="FY9" s="172">
        <f t="shared" ref="FY9:FY11" si="19">SUM(GA9,GC9,GE9,GG9,GI9,GK9,GM9,GO9,GQ9,GS9,GU9,GW9:GW9)/8</f>
        <v>1.625</v>
      </c>
      <c r="FZ9" s="167">
        <f>計算_入替!EV9</f>
        <v>1</v>
      </c>
      <c r="GA9" s="167">
        <f>計算_入替!EW9</f>
        <v>2</v>
      </c>
      <c r="GB9" s="167">
        <f>計算_入替!EX9</f>
        <v>4</v>
      </c>
      <c r="GC9" s="167">
        <f>計算_入替!EY9</f>
        <v>4</v>
      </c>
      <c r="GD9" s="167">
        <f>計算_入替!EZ9</f>
        <v>4</v>
      </c>
      <c r="GE9" s="167">
        <f>計算_入替!FA9</f>
        <v>2</v>
      </c>
      <c r="GF9" s="167">
        <f>計算_入替!FB9</f>
        <v>2</v>
      </c>
      <c r="GG9" s="167">
        <f>計算_入替!FC9</f>
        <v>1</v>
      </c>
      <c r="GH9" s="167">
        <f>計算_入替!FD9</f>
        <v>1</v>
      </c>
      <c r="GI9" s="167">
        <f>計算_入替!FE9</f>
        <v>1</v>
      </c>
      <c r="GJ9" s="167">
        <f>計算_入替!FF9</f>
        <v>2</v>
      </c>
      <c r="GK9" s="167">
        <f>計算_入替!FG9</f>
        <v>1</v>
      </c>
      <c r="GL9" s="167">
        <f>計算_入替!FH9</f>
        <v>2</v>
      </c>
      <c r="GM9" s="167">
        <f>計算_入替!FI9</f>
        <v>1</v>
      </c>
      <c r="GN9" s="167">
        <f>計算_入替!FJ9</f>
        <v>1</v>
      </c>
      <c r="GO9" s="167">
        <f>計算_入替!FK9</f>
        <v>1</v>
      </c>
      <c r="GP9" s="167" t="str">
        <f>計算_入替!FL9</f>
        <v/>
      </c>
      <c r="GQ9" s="167" t="str">
        <f>計算_入替!FM9</f>
        <v/>
      </c>
      <c r="GR9" s="167" t="str">
        <f>計算_入替!FN9</f>
        <v/>
      </c>
      <c r="GS9" s="167" t="str">
        <f>計算_入替!FO9</f>
        <v/>
      </c>
      <c r="GT9" s="167" t="str">
        <f>計算_入替!FP9</f>
        <v/>
      </c>
      <c r="GU9" s="167" t="str">
        <f>計算_入替!FQ9</f>
        <v/>
      </c>
      <c r="GV9" s="167" t="str">
        <f>計算_入替!FR9</f>
        <v/>
      </c>
      <c r="GW9" s="167" t="str">
        <f>計算_入替!FS9</f>
        <v/>
      </c>
      <c r="GX9" s="167" t="str">
        <f>IF(GX8=1,"✓",IF(GX8=2,"","－"))</f>
        <v/>
      </c>
      <c r="GY9" s="167" t="str">
        <f t="shared" ref="GY9:IW9" si="20">IF(GY8=1,"✓",IF(GY8=2,"","－"))</f>
        <v>✓</v>
      </c>
      <c r="GZ9" s="167" t="str">
        <f t="shared" si="20"/>
        <v>－</v>
      </c>
      <c r="HA9" s="167" t="str">
        <f t="shared" si="20"/>
        <v>－</v>
      </c>
      <c r="HB9" s="167" t="str">
        <f t="shared" si="20"/>
        <v>✓</v>
      </c>
      <c r="HC9" s="167" t="str">
        <f t="shared" si="20"/>
        <v>✓</v>
      </c>
      <c r="HD9" s="167" t="str">
        <f t="shared" si="20"/>
        <v>✓</v>
      </c>
      <c r="HE9" s="167" t="str">
        <f t="shared" si="20"/>
        <v>✓</v>
      </c>
      <c r="HF9" s="167" t="str">
        <f t="shared" si="20"/>
        <v>✓</v>
      </c>
      <c r="HG9" s="167" t="str">
        <f t="shared" si="20"/>
        <v>✓</v>
      </c>
      <c r="HH9" s="167" t="str">
        <f t="shared" si="20"/>
        <v>✓</v>
      </c>
      <c r="HI9" s="167" t="str">
        <f t="shared" si="20"/>
        <v>✓</v>
      </c>
      <c r="HJ9" s="167" t="str">
        <f t="shared" si="20"/>
        <v>✓</v>
      </c>
      <c r="HK9" s="167" t="str">
        <f t="shared" si="20"/>
        <v>✓</v>
      </c>
      <c r="HL9" s="167" t="str">
        <f t="shared" si="20"/>
        <v>✓</v>
      </c>
      <c r="HM9" s="167" t="str">
        <f t="shared" si="20"/>
        <v/>
      </c>
      <c r="HN9" s="167" t="str">
        <f t="shared" si="20"/>
        <v>✓</v>
      </c>
      <c r="HO9" s="167" t="str">
        <f t="shared" si="20"/>
        <v>✓</v>
      </c>
      <c r="HP9" s="167" t="str">
        <f t="shared" si="20"/>
        <v>✓</v>
      </c>
      <c r="HQ9" s="167" t="str">
        <f t="shared" si="20"/>
        <v>✓</v>
      </c>
      <c r="HR9" s="167" t="str">
        <f t="shared" si="20"/>
        <v>✓</v>
      </c>
      <c r="HS9" s="167" t="str">
        <f t="shared" si="20"/>
        <v>✓</v>
      </c>
      <c r="HT9" s="167" t="str">
        <f t="shared" si="20"/>
        <v>✓</v>
      </c>
      <c r="HU9" s="167" t="str">
        <f t="shared" si="20"/>
        <v>✓</v>
      </c>
      <c r="HV9" s="167" t="str">
        <f t="shared" si="20"/>
        <v>✓</v>
      </c>
      <c r="HW9" s="167" t="str">
        <f t="shared" si="20"/>
        <v>✓</v>
      </c>
      <c r="HX9" s="167" t="str">
        <f t="shared" si="20"/>
        <v>－</v>
      </c>
      <c r="HY9" s="167" t="str">
        <f t="shared" si="20"/>
        <v>－</v>
      </c>
      <c r="HZ9" s="167" t="str">
        <f t="shared" si="20"/>
        <v>－</v>
      </c>
      <c r="IA9" s="167" t="str">
        <f t="shared" si="20"/>
        <v>－</v>
      </c>
      <c r="IB9" s="167" t="str">
        <f t="shared" si="20"/>
        <v>－</v>
      </c>
      <c r="IC9" s="167" t="str">
        <f t="shared" si="20"/>
        <v>－</v>
      </c>
      <c r="ID9" s="167" t="str">
        <f t="shared" si="20"/>
        <v>－</v>
      </c>
      <c r="IE9" s="167" t="str">
        <f t="shared" si="20"/>
        <v/>
      </c>
      <c r="IF9" s="167" t="str">
        <f t="shared" si="20"/>
        <v>✓</v>
      </c>
      <c r="IG9" s="167" t="str">
        <f t="shared" si="20"/>
        <v>✓</v>
      </c>
      <c r="IH9" s="167" t="str">
        <f t="shared" si="20"/>
        <v>－</v>
      </c>
      <c r="II9" s="167" t="str">
        <f t="shared" si="20"/>
        <v/>
      </c>
      <c r="IJ9" s="167" t="str">
        <f t="shared" si="20"/>
        <v>✓</v>
      </c>
      <c r="IK9" s="167" t="str">
        <f t="shared" si="20"/>
        <v>✓</v>
      </c>
      <c r="IL9" s="167" t="str">
        <f t="shared" si="20"/>
        <v>✓</v>
      </c>
      <c r="IM9" s="167" t="str">
        <f t="shared" si="20"/>
        <v>－</v>
      </c>
      <c r="IN9" s="167" t="str">
        <f t="shared" si="20"/>
        <v>✓</v>
      </c>
      <c r="IO9" s="167" t="str">
        <f t="shared" si="20"/>
        <v>✓</v>
      </c>
      <c r="IP9" s="167" t="str">
        <f t="shared" si="20"/>
        <v>✓</v>
      </c>
      <c r="IQ9" s="167" t="str">
        <f t="shared" si="20"/>
        <v>✓</v>
      </c>
      <c r="IR9" s="167" t="str">
        <f t="shared" si="20"/>
        <v>✓</v>
      </c>
      <c r="IS9" s="167" t="str">
        <f t="shared" si="20"/>
        <v>✓</v>
      </c>
      <c r="IT9" s="167" t="str">
        <f t="shared" si="20"/>
        <v>－</v>
      </c>
      <c r="IU9" s="167" t="str">
        <f t="shared" si="20"/>
        <v>－</v>
      </c>
      <c r="IV9" s="167" t="str">
        <f t="shared" si="20"/>
        <v>－</v>
      </c>
      <c r="IW9" s="167" t="str">
        <f t="shared" si="20"/>
        <v>－</v>
      </c>
      <c r="IX9" s="167" t="str">
        <f>IF(IX8=1,"✓",IF(IX8=2,"","－"))</f>
        <v>－</v>
      </c>
    </row>
    <row r="10" spans="1:258" x14ac:dyDescent="0.15">
      <c r="A10" s="715" t="s">
        <v>422</v>
      </c>
      <c r="B10" s="716"/>
      <c r="C10" s="743">
        <f>SUM(入力①!E261:G264)</f>
        <v>67</v>
      </c>
      <c r="D10" s="743">
        <f>SUM(入力①!E262:G264)</f>
        <v>45</v>
      </c>
      <c r="E10" s="744">
        <f>SUM(入力①!E261:E264)/$C10</f>
        <v>0.4925373134328358</v>
      </c>
      <c r="F10" s="744">
        <f>SUM(入力①!F261:F264)/$C10</f>
        <v>0.44776119402985076</v>
      </c>
      <c r="G10" s="744">
        <f>SUM(入力①!G261:G264)/$C10</f>
        <v>5.9701492537313432E-2</v>
      </c>
      <c r="H10" s="743">
        <f>SUM(入力①!H261:H264)</f>
        <v>6</v>
      </c>
      <c r="I10" s="743">
        <f>SUM(入力①!I261:I264)</f>
        <v>14</v>
      </c>
      <c r="J10" s="743">
        <f>SUM(入力①!J261:J264)</f>
        <v>35</v>
      </c>
      <c r="K10" s="743">
        <f>SUM(入力①!K261:K264)</f>
        <v>6</v>
      </c>
      <c r="L10" s="743">
        <f>SUM(入力①!L261:L264)</f>
        <v>6</v>
      </c>
      <c r="M10" s="171">
        <f t="shared" si="5"/>
        <v>8.9552238805970144E-2</v>
      </c>
      <c r="N10" s="171">
        <f t="shared" si="0"/>
        <v>0.20895522388059701</v>
      </c>
      <c r="O10" s="171">
        <f t="shared" si="0"/>
        <v>0.52238805970149249</v>
      </c>
      <c r="P10" s="171">
        <f t="shared" si="0"/>
        <v>8.9552238805970144E-2</v>
      </c>
      <c r="Q10" s="171">
        <f t="shared" si="0"/>
        <v>8.9552238805970144E-2</v>
      </c>
      <c r="R10" s="743">
        <f>入力①!E261</f>
        <v>11</v>
      </c>
      <c r="S10" s="743">
        <f>入力①!F261</f>
        <v>11</v>
      </c>
      <c r="T10" s="743">
        <f>入力①!G261</f>
        <v>0</v>
      </c>
      <c r="U10" s="743">
        <f>SUM(入力①!E262:E264)</f>
        <v>22</v>
      </c>
      <c r="V10" s="743">
        <f>SUM(入力①!F262:F264)</f>
        <v>19</v>
      </c>
      <c r="W10" s="743">
        <f>SUM(入力①!G262:G264)</f>
        <v>4</v>
      </c>
      <c r="X10" s="741">
        <f t="shared" si="6"/>
        <v>0.16417910447761194</v>
      </c>
      <c r="Y10" s="741">
        <f t="shared" si="1"/>
        <v>0.16417910447761194</v>
      </c>
      <c r="Z10" s="741">
        <f t="shared" si="1"/>
        <v>0</v>
      </c>
      <c r="AA10" s="741">
        <f t="shared" si="1"/>
        <v>0.32835820895522388</v>
      </c>
      <c r="AB10" s="741">
        <f t="shared" si="1"/>
        <v>0.28358208955223879</v>
      </c>
      <c r="AC10" s="741">
        <f t="shared" si="1"/>
        <v>5.9701492537313432E-2</v>
      </c>
      <c r="AD10" s="744">
        <f>SUM(入力①!E261:G261)/SUM(入力①!E261:G264)</f>
        <v>0.32835820895522388</v>
      </c>
      <c r="AE10" s="744">
        <f>SUM(入力①!E262:G262)/SUM(入力①!E261:G264)</f>
        <v>0.20895522388059701</v>
      </c>
      <c r="AF10" s="744">
        <f>SUM(入力①!E263:G263)/SUM(入力①!E261:G264)</f>
        <v>0.46268656716417911</v>
      </c>
      <c r="AG10" s="744">
        <f>SUM(入力①!E264:G264)/SUM(入力①!E261:G264)</f>
        <v>0</v>
      </c>
      <c r="AH10" s="743">
        <f>SUM(入力①!O261:O264)</f>
        <v>54</v>
      </c>
      <c r="AI10" s="743">
        <f>SUM(入力①!P261:P264)</f>
        <v>11</v>
      </c>
      <c r="AJ10" s="743">
        <f>SUM(入力①!Q261:Q264)</f>
        <v>2</v>
      </c>
      <c r="AK10" s="742">
        <f t="shared" si="7"/>
        <v>0.80597014925373134</v>
      </c>
      <c r="AL10" s="742">
        <f t="shared" si="2"/>
        <v>0.16417910447761194</v>
      </c>
      <c r="AM10" s="742">
        <f t="shared" si="2"/>
        <v>2.9850746268656716E-2</v>
      </c>
      <c r="AN10" s="743">
        <f>SUM(入力①!E265:G268)</f>
        <v>24</v>
      </c>
      <c r="AO10" s="745">
        <f>SUM(入力①!E265:E268)/SUM(入力①!E265:G268)</f>
        <v>0.29166666666666669</v>
      </c>
      <c r="AP10" s="745">
        <f>SUM(入力①!F265:F268)/SUM(入力①!E265:G268)</f>
        <v>0.5</v>
      </c>
      <c r="AQ10" s="745">
        <f>SUM(入力①!G265:G268)/SUM(入力①!E265:G268)</f>
        <v>0.20833333333333334</v>
      </c>
      <c r="AR10" s="743">
        <f>SUM(入力①!H265:H268)</f>
        <v>1</v>
      </c>
      <c r="AS10" s="743">
        <f>SUM(入力①!I265:I268)</f>
        <v>3</v>
      </c>
      <c r="AT10" s="743">
        <f>SUM(入力①!J265:J268)</f>
        <v>14</v>
      </c>
      <c r="AU10" s="743">
        <f>SUM(入力①!K265:K268)</f>
        <v>6</v>
      </c>
      <c r="AV10" s="743">
        <f>SUM(入力①!L265:L268)</f>
        <v>0</v>
      </c>
      <c r="AW10" s="171">
        <f t="shared" si="8"/>
        <v>4.1666666666666664E-2</v>
      </c>
      <c r="AX10" s="171">
        <f t="shared" si="3"/>
        <v>0.125</v>
      </c>
      <c r="AY10" s="171">
        <f t="shared" si="3"/>
        <v>0.58333333333333337</v>
      </c>
      <c r="AZ10" s="171">
        <f t="shared" si="3"/>
        <v>0.25</v>
      </c>
      <c r="BA10" s="171">
        <f t="shared" si="3"/>
        <v>0</v>
      </c>
      <c r="BB10" s="743">
        <f>入力①!E265</f>
        <v>1</v>
      </c>
      <c r="BC10" s="743">
        <f>入力①!F265</f>
        <v>1</v>
      </c>
      <c r="BD10" s="743">
        <f>入力①!G265</f>
        <v>0</v>
      </c>
      <c r="BE10" s="743">
        <f>SUM(入力①!E266:E268)</f>
        <v>6</v>
      </c>
      <c r="BF10" s="743">
        <f>SUM(入力①!F266:F268)</f>
        <v>11</v>
      </c>
      <c r="BG10" s="743">
        <f>SUM(入力①!G266:G268)</f>
        <v>5</v>
      </c>
      <c r="BH10" s="741">
        <f t="shared" si="9"/>
        <v>4.1666666666666664E-2</v>
      </c>
      <c r="BI10" s="741">
        <f t="shared" si="4"/>
        <v>4.1666666666666664E-2</v>
      </c>
      <c r="BJ10" s="741">
        <f t="shared" si="4"/>
        <v>0</v>
      </c>
      <c r="BK10" s="741">
        <f t="shared" si="4"/>
        <v>0.25</v>
      </c>
      <c r="BL10" s="741">
        <f t="shared" si="4"/>
        <v>0.45833333333333331</v>
      </c>
      <c r="BM10" s="741">
        <f t="shared" si="4"/>
        <v>0.20833333333333334</v>
      </c>
      <c r="BN10" s="745">
        <f>SUM(入力①!E265:G265)/SUM(入力①!E265:G268)</f>
        <v>8.3333333333333329E-2</v>
      </c>
      <c r="BO10" s="745">
        <f>SUM(入力①!E266:G266)/SUM(入力①!E265:G268)</f>
        <v>0</v>
      </c>
      <c r="BP10" s="745">
        <f>SUM(入力①!E267:G267)/SUM(入力①!E265:G268)</f>
        <v>0.16666666666666666</v>
      </c>
      <c r="BQ10" s="745">
        <f>SUM(入力①!E268:G268)/SUM(入力①!E265:G268)</f>
        <v>0.75</v>
      </c>
      <c r="BR10" s="743">
        <f>SUM(入力①!O265:O268)</f>
        <v>22</v>
      </c>
      <c r="BS10" s="743">
        <f>SUM(入力①!P265:P268)</f>
        <v>0</v>
      </c>
      <c r="BT10" s="743">
        <f>SUM(入力①!Q265:Q268)</f>
        <v>2</v>
      </c>
      <c r="BU10" s="171">
        <f t="shared" si="10"/>
        <v>0.91666666666666663</v>
      </c>
      <c r="BV10" s="171">
        <f t="shared" si="11"/>
        <v>0</v>
      </c>
      <c r="BW10" s="171">
        <f t="shared" si="12"/>
        <v>8.3333333333333329E-2</v>
      </c>
      <c r="BX10" s="743">
        <f>SUM(入力①!M265:M268)</f>
        <v>2</v>
      </c>
      <c r="BY10" s="743">
        <f>SUM(入力①!N265:N268)</f>
        <v>22</v>
      </c>
      <c r="BZ10" s="171">
        <f t="shared" si="13"/>
        <v>8.3333333333333329E-2</v>
      </c>
      <c r="CA10" s="171">
        <f t="shared" si="14"/>
        <v>0.91666666666666663</v>
      </c>
      <c r="CX10" s="215">
        <f t="shared" si="15"/>
        <v>1.875</v>
      </c>
      <c r="CY10" s="215">
        <f t="shared" si="15"/>
        <v>1.375</v>
      </c>
      <c r="CZ10" s="167">
        <f>計算_入替!CB10</f>
        <v>2</v>
      </c>
      <c r="DA10" s="167">
        <f>計算_入替!CC10</f>
        <v>1</v>
      </c>
      <c r="DB10" s="167">
        <f>計算_入替!CD10</f>
        <v>2</v>
      </c>
      <c r="DC10" s="167">
        <f>計算_入替!CE10</f>
        <v>2</v>
      </c>
      <c r="DD10" s="167">
        <f>計算_入替!CF10</f>
        <v>1</v>
      </c>
      <c r="DE10" s="167">
        <f>計算_入替!CG10</f>
        <v>1</v>
      </c>
      <c r="DF10" s="167">
        <f>計算_入替!CH10</f>
        <v>3</v>
      </c>
      <c r="DG10" s="167">
        <f>計算_入替!CI10</f>
        <v>2</v>
      </c>
      <c r="DH10" s="167">
        <f>計算_入替!CJ10</f>
        <v>1</v>
      </c>
      <c r="DI10" s="167">
        <f>計算_入替!CK10</f>
        <v>2</v>
      </c>
      <c r="DJ10" s="167">
        <f>計算_入替!CL10</f>
        <v>3</v>
      </c>
      <c r="DK10" s="167">
        <f>計算_入替!CM10</f>
        <v>1</v>
      </c>
      <c r="DL10" s="167" t="str">
        <f>計算_入替!CN10</f>
        <v/>
      </c>
      <c r="DM10" s="167" t="str">
        <f>計算_入替!CO10</f>
        <v/>
      </c>
      <c r="DN10" s="167">
        <f>計算_入替!CP10</f>
        <v>2</v>
      </c>
      <c r="DO10" s="167" t="str">
        <f>計算_入替!CQ10</f>
        <v/>
      </c>
      <c r="DP10" s="167">
        <f>計算_入替!CR10</f>
        <v>1</v>
      </c>
      <c r="DQ10" s="167">
        <f>計算_入替!CS10</f>
        <v>2</v>
      </c>
      <c r="DR10" s="167" t="str">
        <f>計算_入替!CT10</f>
        <v/>
      </c>
      <c r="DS10" s="167" t="str">
        <f>計算_入替!CU10</f>
        <v/>
      </c>
      <c r="DT10" s="167" t="str">
        <f>計算_入替!CV10</f>
        <v/>
      </c>
      <c r="DU10" s="167" t="str">
        <f>計算_入替!CW10</f>
        <v/>
      </c>
      <c r="DV10" s="167" t="str">
        <f>計算_入替!CX10</f>
        <v/>
      </c>
      <c r="DW10" s="167" t="str">
        <f>計算_入替!CY10</f>
        <v/>
      </c>
      <c r="DX10" s="215">
        <f t="shared" si="16"/>
        <v>2</v>
      </c>
      <c r="DY10" s="215">
        <f t="shared" si="16"/>
        <v>2</v>
      </c>
      <c r="DZ10" s="167">
        <f>計算_入替!CZ10</f>
        <v>1</v>
      </c>
      <c r="EA10" s="167">
        <f>計算_入替!DA10</f>
        <v>3</v>
      </c>
      <c r="EB10" s="167">
        <f>計算_入替!DB10</f>
        <v>3</v>
      </c>
      <c r="EC10" s="167">
        <f>計算_入替!DC10</f>
        <v>2</v>
      </c>
      <c r="ED10" s="167">
        <f>計算_入替!DD10</f>
        <v>2</v>
      </c>
      <c r="EE10" s="167">
        <f>計算_入替!DE10</f>
        <v>1</v>
      </c>
      <c r="EF10" s="167">
        <f>計算_入替!DF10</f>
        <v>3</v>
      </c>
      <c r="EG10" s="167">
        <f>計算_入替!DG10</f>
        <v>1</v>
      </c>
      <c r="EH10" s="167">
        <f>計算_入替!DH10</f>
        <v>2</v>
      </c>
      <c r="EI10" s="167">
        <f>計算_入替!DI10</f>
        <v>3</v>
      </c>
      <c r="EJ10" s="167">
        <f>計算_入替!DJ10</f>
        <v>2</v>
      </c>
      <c r="EK10" s="167">
        <f>計算_入替!DK10</f>
        <v>4</v>
      </c>
      <c r="EL10" s="167" t="str">
        <f>計算_入替!DL10</f>
        <v/>
      </c>
      <c r="EM10" s="167" t="str">
        <f>計算_入替!DM10</f>
        <v/>
      </c>
      <c r="EN10" s="167" t="str">
        <f>計算_入替!DN10</f>
        <v/>
      </c>
      <c r="EO10" s="167" t="str">
        <f>計算_入替!DO10</f>
        <v/>
      </c>
      <c r="EP10" s="167">
        <f>計算_入替!DP10</f>
        <v>2</v>
      </c>
      <c r="EQ10" s="167">
        <f>計算_入替!DQ10</f>
        <v>1</v>
      </c>
      <c r="ER10" s="167" t="str">
        <f>計算_入替!DR10</f>
        <v/>
      </c>
      <c r="ES10" s="167" t="str">
        <f>計算_入替!DS10</f>
        <v/>
      </c>
      <c r="ET10" s="167" t="str">
        <f>計算_入替!DT10</f>
        <v/>
      </c>
      <c r="EU10" s="167" t="str">
        <f>計算_入替!DU10</f>
        <v/>
      </c>
      <c r="EV10" s="167">
        <f>計算_入替!DV10</f>
        <v>1</v>
      </c>
      <c r="EW10" s="167">
        <f>計算_入替!DW10</f>
        <v>1</v>
      </c>
      <c r="EX10" s="215">
        <f t="shared" si="17"/>
        <v>2.625</v>
      </c>
      <c r="EY10" s="215">
        <f t="shared" si="17"/>
        <v>2</v>
      </c>
      <c r="EZ10" s="167">
        <f>計算_入替!DX10</f>
        <v>4</v>
      </c>
      <c r="FA10" s="167">
        <f>計算_入替!DY10</f>
        <v>1</v>
      </c>
      <c r="FB10" s="167" t="str">
        <f>計算_入替!DZ10</f>
        <v/>
      </c>
      <c r="FC10" s="167" t="str">
        <f>計算_入替!EA10</f>
        <v/>
      </c>
      <c r="FD10" s="167">
        <f>計算_入替!EB10</f>
        <v>2</v>
      </c>
      <c r="FE10" s="167">
        <f>計算_入替!EC10</f>
        <v>1</v>
      </c>
      <c r="FF10" s="167">
        <f>計算_入替!ED10</f>
        <v>4</v>
      </c>
      <c r="FG10" s="167">
        <f>計算_入替!EE10</f>
        <v>2</v>
      </c>
      <c r="FH10" s="167">
        <f>計算_入替!EF10</f>
        <v>2</v>
      </c>
      <c r="FI10" s="167">
        <f>計算_入替!EG10</f>
        <v>2</v>
      </c>
      <c r="FJ10" s="167">
        <f>計算_入替!EH10</f>
        <v>2</v>
      </c>
      <c r="FK10" s="167">
        <f>計算_入替!EI10</f>
        <v>2</v>
      </c>
      <c r="FL10" s="167">
        <f>計算_入替!EJ10</f>
        <v>2</v>
      </c>
      <c r="FM10" s="167">
        <f>計算_入替!EK10</f>
        <v>2</v>
      </c>
      <c r="FN10" s="167" t="str">
        <f>計算_入替!EL10</f>
        <v/>
      </c>
      <c r="FO10" s="167" t="str">
        <f>計算_入替!EM10</f>
        <v/>
      </c>
      <c r="FP10" s="167" t="str">
        <f>計算_入替!EN10</f>
        <v/>
      </c>
      <c r="FQ10" s="167" t="str">
        <f>計算_入替!EO10</f>
        <v/>
      </c>
      <c r="FR10" s="167">
        <f>計算_入替!EP10</f>
        <v>3</v>
      </c>
      <c r="FS10" s="167">
        <f>計算_入替!EQ10</f>
        <v>4</v>
      </c>
      <c r="FT10" s="167" t="str">
        <f>計算_入替!ER10</f>
        <v/>
      </c>
      <c r="FU10" s="167" t="str">
        <f>計算_入替!ES10</f>
        <v/>
      </c>
      <c r="FV10" s="167">
        <f>計算_入替!ET10</f>
        <v>2</v>
      </c>
      <c r="FW10" s="167">
        <f>計算_入替!EU10</f>
        <v>2</v>
      </c>
      <c r="FX10" s="215">
        <f t="shared" si="18"/>
        <v>2.125</v>
      </c>
      <c r="FY10" s="172">
        <f t="shared" si="19"/>
        <v>1.625</v>
      </c>
      <c r="FZ10" s="167">
        <f>計算_入替!EV10</f>
        <v>1</v>
      </c>
      <c r="GA10" s="167">
        <f>計算_入替!EW10</f>
        <v>2</v>
      </c>
      <c r="GB10" s="167">
        <f>計算_入替!EX10</f>
        <v>4</v>
      </c>
      <c r="GC10" s="167">
        <f>計算_入替!EY10</f>
        <v>4</v>
      </c>
      <c r="GD10" s="167">
        <f>計算_入替!EZ10</f>
        <v>4</v>
      </c>
      <c r="GE10" s="167">
        <f>計算_入替!FA10</f>
        <v>2</v>
      </c>
      <c r="GF10" s="167">
        <f>計算_入替!FB10</f>
        <v>2</v>
      </c>
      <c r="GG10" s="167">
        <f>計算_入替!FC10</f>
        <v>1</v>
      </c>
      <c r="GH10" s="167">
        <f>計算_入替!FD10</f>
        <v>1</v>
      </c>
      <c r="GI10" s="167">
        <f>計算_入替!FE10</f>
        <v>1</v>
      </c>
      <c r="GJ10" s="167">
        <f>計算_入替!FF10</f>
        <v>2</v>
      </c>
      <c r="GK10" s="167">
        <f>計算_入替!FG10</f>
        <v>1</v>
      </c>
      <c r="GL10" s="167">
        <f>計算_入替!FH10</f>
        <v>2</v>
      </c>
      <c r="GM10" s="167">
        <f>計算_入替!FI10</f>
        <v>1</v>
      </c>
      <c r="GN10" s="167">
        <f>計算_入替!FJ10</f>
        <v>1</v>
      </c>
      <c r="GO10" s="167">
        <f>計算_入替!FK10</f>
        <v>1</v>
      </c>
      <c r="GP10" s="167" t="str">
        <f>計算_入替!FL10</f>
        <v/>
      </c>
      <c r="GQ10" s="167" t="str">
        <f>計算_入替!FM10</f>
        <v/>
      </c>
      <c r="GR10" s="167" t="str">
        <f>計算_入替!FN10</f>
        <v/>
      </c>
      <c r="GS10" s="167" t="str">
        <f>計算_入替!FO10</f>
        <v/>
      </c>
      <c r="GT10" s="167" t="str">
        <f>計算_入替!FP10</f>
        <v/>
      </c>
      <c r="GU10" s="167" t="str">
        <f>計算_入替!FQ10</f>
        <v/>
      </c>
      <c r="GV10" s="167" t="str">
        <f>計算_入替!FR10</f>
        <v/>
      </c>
      <c r="GW10" s="167" t="str">
        <f>計算_入替!FS10</f>
        <v/>
      </c>
    </row>
    <row r="11" spans="1:258" x14ac:dyDescent="0.15">
      <c r="A11" s="715" t="s">
        <v>423</v>
      </c>
      <c r="B11" s="716"/>
      <c r="C11" s="743">
        <f>SUM(入力①!E273:G276)</f>
        <v>67</v>
      </c>
      <c r="D11" s="743">
        <f>SUM(入力①!E274:G276)</f>
        <v>45</v>
      </c>
      <c r="E11" s="744">
        <f>SUM(入力①!E273:E276)/$C11</f>
        <v>0.4925373134328358</v>
      </c>
      <c r="F11" s="744">
        <f>SUM(入力①!F273:F276)/$C11</f>
        <v>0.44776119402985076</v>
      </c>
      <c r="G11" s="744">
        <f>SUM(入力①!G273:G276)/$C11</f>
        <v>5.9701492537313432E-2</v>
      </c>
      <c r="H11" s="743">
        <f>SUM(入力①!H273:H276)</f>
        <v>6</v>
      </c>
      <c r="I11" s="743">
        <f>SUM(入力①!I273:I276)</f>
        <v>14</v>
      </c>
      <c r="J11" s="743">
        <f>SUM(入力①!J273:J276)</f>
        <v>35</v>
      </c>
      <c r="K11" s="743">
        <f>SUM(入力①!K273:K276)</f>
        <v>6</v>
      </c>
      <c r="L11" s="743">
        <f>SUM(入力①!L273:L276)</f>
        <v>6</v>
      </c>
      <c r="M11" s="171">
        <f t="shared" si="5"/>
        <v>8.9552238805970144E-2</v>
      </c>
      <c r="N11" s="171">
        <f t="shared" si="0"/>
        <v>0.20895522388059701</v>
      </c>
      <c r="O11" s="171">
        <f t="shared" si="0"/>
        <v>0.52238805970149249</v>
      </c>
      <c r="P11" s="171">
        <f t="shared" si="0"/>
        <v>8.9552238805970144E-2</v>
      </c>
      <c r="Q11" s="171">
        <f t="shared" si="0"/>
        <v>8.9552238805970144E-2</v>
      </c>
      <c r="R11" s="743">
        <f>入力①!E273</f>
        <v>11</v>
      </c>
      <c r="S11" s="743">
        <f>入力①!F273</f>
        <v>11</v>
      </c>
      <c r="T11" s="743">
        <f>入力①!G273</f>
        <v>0</v>
      </c>
      <c r="U11" s="743">
        <f>SUM(入力①!E274:E276)</f>
        <v>22</v>
      </c>
      <c r="V11" s="743">
        <f>SUM(入力①!F274:F276)</f>
        <v>19</v>
      </c>
      <c r="W11" s="743">
        <f>SUM(入力①!G274:G276)</f>
        <v>4</v>
      </c>
      <c r="X11" s="741">
        <f t="shared" si="6"/>
        <v>0.16417910447761194</v>
      </c>
      <c r="Y11" s="741">
        <f t="shared" si="1"/>
        <v>0.16417910447761194</v>
      </c>
      <c r="Z11" s="741">
        <f t="shared" si="1"/>
        <v>0</v>
      </c>
      <c r="AA11" s="741">
        <f t="shared" si="1"/>
        <v>0.32835820895522388</v>
      </c>
      <c r="AB11" s="741">
        <f t="shared" si="1"/>
        <v>0.28358208955223879</v>
      </c>
      <c r="AC11" s="741">
        <f t="shared" si="1"/>
        <v>5.9701492537313432E-2</v>
      </c>
      <c r="AD11" s="744">
        <f>SUM(入力①!E273:G273)/SUM(入力①!E273:G276)</f>
        <v>0.32835820895522388</v>
      </c>
      <c r="AE11" s="744">
        <f>SUM(入力①!E274:G274)/SUM(入力①!E273:G276)</f>
        <v>0.20895522388059701</v>
      </c>
      <c r="AF11" s="744">
        <f>SUM(入力①!E275:G275)/SUM(入力①!E273:G276)</f>
        <v>0.46268656716417911</v>
      </c>
      <c r="AG11" s="744">
        <f>SUM(入力①!E276:G276)/SUM(入力①!E273:G276)</f>
        <v>0</v>
      </c>
      <c r="AH11" s="743">
        <f>SUM(入力①!O273:O276)</f>
        <v>54</v>
      </c>
      <c r="AI11" s="743">
        <f>SUM(入力①!P273:P276)</f>
        <v>11</v>
      </c>
      <c r="AJ11" s="743">
        <f>SUM(入力①!Q273:Q276)</f>
        <v>2</v>
      </c>
      <c r="AK11" s="742">
        <f t="shared" si="7"/>
        <v>0.80597014925373134</v>
      </c>
      <c r="AL11" s="742">
        <f t="shared" si="2"/>
        <v>0.16417910447761194</v>
      </c>
      <c r="AM11" s="742">
        <f t="shared" si="2"/>
        <v>2.9850746268656716E-2</v>
      </c>
      <c r="AN11" s="743">
        <f>SUM(入力①!E277:G280)</f>
        <v>24</v>
      </c>
      <c r="AO11" s="745">
        <f>SUM(入力①!E277:E280)/SUM(入力①!E277:G280)</f>
        <v>0.29166666666666669</v>
      </c>
      <c r="AP11" s="745">
        <f>SUM(入力①!F277:F280)/SUM(入力①!E277:G280)</f>
        <v>0.5</v>
      </c>
      <c r="AQ11" s="745">
        <f>SUM(入力①!G277:G280)/SUM(入力①!E277:G280)</f>
        <v>0.20833333333333334</v>
      </c>
      <c r="AR11" s="743">
        <f>SUM(入力①!H277:H280)</f>
        <v>1</v>
      </c>
      <c r="AS11" s="743">
        <f>SUM(入力①!I277:I280)</f>
        <v>3</v>
      </c>
      <c r="AT11" s="743">
        <f>SUM(入力①!J277:J280)</f>
        <v>14</v>
      </c>
      <c r="AU11" s="743">
        <f>SUM(入力①!K277:K280)</f>
        <v>6</v>
      </c>
      <c r="AV11" s="743">
        <f>SUM(入力①!L277:L280)</f>
        <v>0</v>
      </c>
      <c r="AW11" s="171">
        <f t="shared" si="8"/>
        <v>4.1666666666666664E-2</v>
      </c>
      <c r="AX11" s="171">
        <f t="shared" si="3"/>
        <v>0.125</v>
      </c>
      <c r="AY11" s="171">
        <f t="shared" si="3"/>
        <v>0.58333333333333337</v>
      </c>
      <c r="AZ11" s="171">
        <f t="shared" si="3"/>
        <v>0.25</v>
      </c>
      <c r="BA11" s="171">
        <f t="shared" si="3"/>
        <v>0</v>
      </c>
      <c r="BB11" s="743">
        <f>入力①!E277</f>
        <v>1</v>
      </c>
      <c r="BC11" s="743">
        <f>入力①!F277</f>
        <v>1</v>
      </c>
      <c r="BD11" s="743">
        <f>入力①!G277</f>
        <v>0</v>
      </c>
      <c r="BE11" s="743">
        <f>SUM(入力①!E278:E280)</f>
        <v>6</v>
      </c>
      <c r="BF11" s="743">
        <f>SUM(入力①!F278:F280)</f>
        <v>11</v>
      </c>
      <c r="BG11" s="743">
        <f>SUM(入力①!G278:G280)</f>
        <v>5</v>
      </c>
      <c r="BH11" s="741">
        <f t="shared" si="9"/>
        <v>4.1666666666666664E-2</v>
      </c>
      <c r="BI11" s="741">
        <f t="shared" si="4"/>
        <v>4.1666666666666664E-2</v>
      </c>
      <c r="BJ11" s="741">
        <f t="shared" si="4"/>
        <v>0</v>
      </c>
      <c r="BK11" s="741">
        <f t="shared" si="4"/>
        <v>0.25</v>
      </c>
      <c r="BL11" s="741">
        <f t="shared" si="4"/>
        <v>0.45833333333333331</v>
      </c>
      <c r="BM11" s="741">
        <f t="shared" si="4"/>
        <v>0.20833333333333334</v>
      </c>
      <c r="BN11" s="745">
        <f>SUM(入力①!E277:G277)/SUM(入力①!E277:G280)</f>
        <v>8.3333333333333329E-2</v>
      </c>
      <c r="BO11" s="745">
        <f>SUM(入力①!E278:G278)/SUM(入力①!E277:G280)</f>
        <v>0</v>
      </c>
      <c r="BP11" s="745">
        <f>SUM(入力①!E279:G279)/SUM(入力①!E277:G280)</f>
        <v>0.16666666666666666</v>
      </c>
      <c r="BQ11" s="745">
        <f>SUM(入力①!E280:G280)/SUM(入力①!E277:G280)</f>
        <v>0.75</v>
      </c>
      <c r="BR11" s="743">
        <f>SUM(入力①!O277:O280)</f>
        <v>22</v>
      </c>
      <c r="BS11" s="743">
        <f>SUM(入力①!P277:P280)</f>
        <v>0</v>
      </c>
      <c r="BT11" s="743">
        <f>SUM(入力①!Q277:Q280)</f>
        <v>2</v>
      </c>
      <c r="BU11" s="171">
        <f t="shared" si="10"/>
        <v>0.91666666666666663</v>
      </c>
      <c r="BV11" s="171">
        <f t="shared" si="11"/>
        <v>0</v>
      </c>
      <c r="BW11" s="171">
        <f t="shared" si="12"/>
        <v>8.3333333333333329E-2</v>
      </c>
      <c r="BX11" s="743">
        <f>SUM(入力①!M277:M280)</f>
        <v>2</v>
      </c>
      <c r="BY11" s="743">
        <f>SUM(入力①!N277:N280)</f>
        <v>22</v>
      </c>
      <c r="BZ11" s="171">
        <f t="shared" si="13"/>
        <v>8.3333333333333329E-2</v>
      </c>
      <c r="CA11" s="171">
        <f t="shared" si="14"/>
        <v>0.91666666666666663</v>
      </c>
      <c r="CX11" s="215">
        <f t="shared" si="15"/>
        <v>2</v>
      </c>
      <c r="CY11" s="215">
        <f t="shared" si="15"/>
        <v>1.375</v>
      </c>
      <c r="CZ11" s="373">
        <f>計算_入替!CB11</f>
        <v>3</v>
      </c>
      <c r="DA11" s="373">
        <f>計算_入替!CC11</f>
        <v>1</v>
      </c>
      <c r="DB11" s="373">
        <f>計算_入替!CD11</f>
        <v>2</v>
      </c>
      <c r="DC11" s="373">
        <f>計算_入替!CE11</f>
        <v>2</v>
      </c>
      <c r="DD11" s="373">
        <f>計算_入替!CF11</f>
        <v>1</v>
      </c>
      <c r="DE11" s="373">
        <f>計算_入替!CG11</f>
        <v>1</v>
      </c>
      <c r="DF11" s="373">
        <f>計算_入替!CH11</f>
        <v>3</v>
      </c>
      <c r="DG11" s="373">
        <f>計算_入替!CI11</f>
        <v>2</v>
      </c>
      <c r="DH11" s="373">
        <f>計算_入替!CJ11</f>
        <v>1</v>
      </c>
      <c r="DI11" s="373">
        <f>計算_入替!CK11</f>
        <v>2</v>
      </c>
      <c r="DJ11" s="373">
        <f>計算_入替!CL11</f>
        <v>3</v>
      </c>
      <c r="DK11" s="373">
        <f>計算_入替!CM11</f>
        <v>1</v>
      </c>
      <c r="DL11" s="373" t="str">
        <f>計算_入替!CN11</f>
        <v/>
      </c>
      <c r="DM11" s="373" t="str">
        <f>計算_入替!CO11</f>
        <v/>
      </c>
      <c r="DN11" s="373">
        <f>計算_入替!CP11</f>
        <v>2</v>
      </c>
      <c r="DO11" s="373" t="str">
        <f>計算_入替!CQ11</f>
        <v/>
      </c>
      <c r="DP11" s="373">
        <f>計算_入替!CR11</f>
        <v>1</v>
      </c>
      <c r="DQ11" s="373">
        <f>計算_入替!CS11</f>
        <v>2</v>
      </c>
      <c r="DR11" s="373" t="str">
        <f>計算_入替!CT11</f>
        <v/>
      </c>
      <c r="DS11" s="373" t="str">
        <f>計算_入替!CU11</f>
        <v/>
      </c>
      <c r="DT11" s="373" t="str">
        <f>計算_入替!CV11</f>
        <v/>
      </c>
      <c r="DU11" s="373" t="str">
        <f>計算_入替!CW11</f>
        <v/>
      </c>
      <c r="DV11" s="373" t="str">
        <f>計算_入替!CX11</f>
        <v/>
      </c>
      <c r="DW11" s="373" t="str">
        <f>計算_入替!CY11</f>
        <v/>
      </c>
      <c r="DX11" s="215">
        <f t="shared" si="16"/>
        <v>2</v>
      </c>
      <c r="DY11" s="215">
        <f t="shared" si="16"/>
        <v>2</v>
      </c>
      <c r="DZ11" s="167">
        <f>計算_入替!CZ11</f>
        <v>1</v>
      </c>
      <c r="EA11" s="167">
        <f>計算_入替!DA11</f>
        <v>3</v>
      </c>
      <c r="EB11" s="167">
        <f>計算_入替!DB11</f>
        <v>3</v>
      </c>
      <c r="EC11" s="167">
        <f>計算_入替!DC11</f>
        <v>2</v>
      </c>
      <c r="ED11" s="167">
        <f>計算_入替!DD11</f>
        <v>2</v>
      </c>
      <c r="EE11" s="167">
        <f>計算_入替!DE11</f>
        <v>1</v>
      </c>
      <c r="EF11" s="167">
        <f>計算_入替!DF11</f>
        <v>3</v>
      </c>
      <c r="EG11" s="167">
        <f>計算_入替!DG11</f>
        <v>1</v>
      </c>
      <c r="EH11" s="167">
        <f>計算_入替!DH11</f>
        <v>2</v>
      </c>
      <c r="EI11" s="167">
        <f>計算_入替!DI11</f>
        <v>3</v>
      </c>
      <c r="EJ11" s="167">
        <f>計算_入替!DJ11</f>
        <v>2</v>
      </c>
      <c r="EK11" s="167">
        <f>計算_入替!DK11</f>
        <v>4</v>
      </c>
      <c r="EL11" s="167" t="str">
        <f>計算_入替!DL11</f>
        <v/>
      </c>
      <c r="EM11" s="167" t="str">
        <f>計算_入替!DM11</f>
        <v/>
      </c>
      <c r="EN11" s="167" t="str">
        <f>計算_入替!DN11</f>
        <v/>
      </c>
      <c r="EO11" s="167" t="str">
        <f>計算_入替!DO11</f>
        <v/>
      </c>
      <c r="EP11" s="167">
        <f>計算_入替!DP11</f>
        <v>2</v>
      </c>
      <c r="EQ11" s="167">
        <f>計算_入替!DQ11</f>
        <v>1</v>
      </c>
      <c r="ER11" s="167" t="str">
        <f>計算_入替!DR11</f>
        <v/>
      </c>
      <c r="ES11" s="167" t="str">
        <f>計算_入替!DS11</f>
        <v/>
      </c>
      <c r="ET11" s="167" t="str">
        <f>計算_入替!DT11</f>
        <v/>
      </c>
      <c r="EU11" s="167" t="str">
        <f>計算_入替!DU11</f>
        <v/>
      </c>
      <c r="EV11" s="167">
        <f>計算_入替!DV11</f>
        <v>1</v>
      </c>
      <c r="EW11" s="167">
        <f>計算_入替!DW11</f>
        <v>1</v>
      </c>
      <c r="EX11" s="215">
        <f t="shared" si="17"/>
        <v>2.625</v>
      </c>
      <c r="EY11" s="215">
        <f t="shared" si="17"/>
        <v>2</v>
      </c>
      <c r="EZ11" s="167">
        <f>計算_入替!DX11</f>
        <v>4</v>
      </c>
      <c r="FA11" s="167">
        <f>計算_入替!DY11</f>
        <v>1</v>
      </c>
      <c r="FB11" s="167" t="str">
        <f>計算_入替!DZ11</f>
        <v/>
      </c>
      <c r="FC11" s="167" t="str">
        <f>計算_入替!EA11</f>
        <v/>
      </c>
      <c r="FD11" s="167">
        <f>計算_入替!EB11</f>
        <v>2</v>
      </c>
      <c r="FE11" s="167">
        <f>計算_入替!EC11</f>
        <v>1</v>
      </c>
      <c r="FF11" s="167">
        <f>計算_入替!ED11</f>
        <v>4</v>
      </c>
      <c r="FG11" s="167">
        <f>計算_入替!EE11</f>
        <v>2</v>
      </c>
      <c r="FH11" s="167">
        <f>計算_入替!EF11</f>
        <v>2</v>
      </c>
      <c r="FI11" s="167">
        <f>計算_入替!EG11</f>
        <v>2</v>
      </c>
      <c r="FJ11" s="167">
        <f>計算_入替!EH11</f>
        <v>2</v>
      </c>
      <c r="FK11" s="167">
        <f>計算_入替!EI11</f>
        <v>2</v>
      </c>
      <c r="FL11" s="167">
        <f>計算_入替!EJ11</f>
        <v>2</v>
      </c>
      <c r="FM11" s="167">
        <f>計算_入替!EK11</f>
        <v>2</v>
      </c>
      <c r="FN11" s="167" t="str">
        <f>計算_入替!EL11</f>
        <v/>
      </c>
      <c r="FO11" s="167" t="str">
        <f>計算_入替!EM11</f>
        <v/>
      </c>
      <c r="FP11" s="167" t="str">
        <f>計算_入替!EN11</f>
        <v/>
      </c>
      <c r="FQ11" s="167" t="str">
        <f>計算_入替!EO11</f>
        <v/>
      </c>
      <c r="FR11" s="167">
        <f>計算_入替!EP11</f>
        <v>3</v>
      </c>
      <c r="FS11" s="167">
        <f>計算_入替!EQ11</f>
        <v>4</v>
      </c>
      <c r="FT11" s="167" t="str">
        <f>計算_入替!ER11</f>
        <v/>
      </c>
      <c r="FU11" s="167" t="str">
        <f>計算_入替!ES11</f>
        <v/>
      </c>
      <c r="FV11" s="167">
        <f>計算_入替!ET11</f>
        <v>2</v>
      </c>
      <c r="FW11" s="167">
        <f>計算_入替!EU11</f>
        <v>2</v>
      </c>
      <c r="FX11" s="215">
        <f t="shared" si="18"/>
        <v>2.125</v>
      </c>
      <c r="FY11" s="172">
        <f t="shared" si="19"/>
        <v>1.625</v>
      </c>
      <c r="FZ11" s="167">
        <f>計算_入替!EV11</f>
        <v>1</v>
      </c>
      <c r="GA11" s="167">
        <f>計算_入替!EW11</f>
        <v>2</v>
      </c>
      <c r="GB11" s="167">
        <f>計算_入替!EX11</f>
        <v>4</v>
      </c>
      <c r="GC11" s="167">
        <f>計算_入替!EY11</f>
        <v>4</v>
      </c>
      <c r="GD11" s="167">
        <f>計算_入替!EZ11</f>
        <v>4</v>
      </c>
      <c r="GE11" s="167">
        <f>計算_入替!FA11</f>
        <v>2</v>
      </c>
      <c r="GF11" s="167">
        <f>計算_入替!FB11</f>
        <v>2</v>
      </c>
      <c r="GG11" s="167">
        <f>計算_入替!FC11</f>
        <v>1</v>
      </c>
      <c r="GH11" s="167">
        <f>計算_入替!FD11</f>
        <v>1</v>
      </c>
      <c r="GI11" s="167">
        <f>計算_入替!FE11</f>
        <v>1</v>
      </c>
      <c r="GJ11" s="167">
        <f>計算_入替!FF11</f>
        <v>2</v>
      </c>
      <c r="GK11" s="167">
        <f>計算_入替!FG11</f>
        <v>1</v>
      </c>
      <c r="GL11" s="167">
        <f>計算_入替!FH11</f>
        <v>2</v>
      </c>
      <c r="GM11" s="167">
        <f>計算_入替!FI11</f>
        <v>1</v>
      </c>
      <c r="GN11" s="167">
        <f>計算_入替!FJ11</f>
        <v>1</v>
      </c>
      <c r="GO11" s="167">
        <f>計算_入替!FK11</f>
        <v>1</v>
      </c>
      <c r="GP11" s="167" t="str">
        <f>計算_入替!FL11</f>
        <v/>
      </c>
      <c r="GQ11" s="167" t="str">
        <f>計算_入替!FM11</f>
        <v/>
      </c>
      <c r="GR11" s="167" t="str">
        <f>計算_入替!FN11</f>
        <v/>
      </c>
      <c r="GS11" s="167" t="str">
        <f>計算_入替!FO11</f>
        <v/>
      </c>
      <c r="GT11" s="167" t="str">
        <f>計算_入替!FP11</f>
        <v/>
      </c>
      <c r="GU11" s="167" t="str">
        <f>計算_入替!FQ11</f>
        <v/>
      </c>
      <c r="GV11" s="167" t="str">
        <f>計算_入替!FR11</f>
        <v/>
      </c>
      <c r="GW11" s="167" t="str">
        <f>計算_入替!FS11</f>
        <v/>
      </c>
    </row>
    <row r="12" spans="1:258" x14ac:dyDescent="0.15">
      <c r="C12" s="746"/>
      <c r="D12" s="747"/>
      <c r="E12" s="748"/>
      <c r="F12" s="748"/>
      <c r="G12" s="748"/>
      <c r="H12" s="747"/>
      <c r="I12" s="747"/>
      <c r="P12" s="487"/>
      <c r="Q12" s="487"/>
      <c r="AD12" s="487"/>
      <c r="AE12" s="487"/>
      <c r="AF12" s="487"/>
      <c r="AG12" s="487"/>
      <c r="AK12" s="487"/>
      <c r="AL12" s="487"/>
      <c r="AM12" s="487"/>
      <c r="AO12" s="487"/>
      <c r="AP12" s="487"/>
      <c r="AQ12" s="487"/>
      <c r="AW12" s="487"/>
      <c r="AX12" s="487"/>
      <c r="AY12" s="487"/>
      <c r="AZ12" s="487"/>
      <c r="BA12" s="487"/>
      <c r="BN12" s="487"/>
      <c r="BO12" s="487"/>
      <c r="BP12" s="487"/>
      <c r="BQ12" s="487"/>
      <c r="BU12" s="487"/>
      <c r="BV12" s="487"/>
      <c r="BW12" s="487"/>
      <c r="BZ12" s="487"/>
      <c r="CA12" s="487"/>
      <c r="CX12" s="718"/>
      <c r="CY12" s="718"/>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718"/>
      <c r="DY12" s="718"/>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718"/>
      <c r="EY12" s="718"/>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718"/>
      <c r="FY12" s="71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row>
    <row r="13" spans="1:258" x14ac:dyDescent="0.15">
      <c r="C13" s="619"/>
      <c r="D13" s="620"/>
      <c r="E13" s="621"/>
      <c r="F13" s="621"/>
      <c r="G13" s="621"/>
      <c r="H13" s="620"/>
      <c r="I13" s="620"/>
      <c r="P13" s="487"/>
      <c r="Q13" s="487"/>
      <c r="AD13" s="487"/>
      <c r="AE13" s="487"/>
      <c r="AF13" s="487"/>
      <c r="AG13" s="487"/>
      <c r="AK13" s="487"/>
      <c r="AL13" s="487"/>
      <c r="AM13" s="487"/>
      <c r="AO13" s="487"/>
      <c r="AP13" s="487"/>
      <c r="AQ13" s="487"/>
      <c r="AW13" s="487"/>
      <c r="AX13" s="487"/>
      <c r="AY13" s="487"/>
      <c r="AZ13" s="487"/>
      <c r="BA13" s="487"/>
      <c r="BN13" s="487"/>
      <c r="BO13" s="487"/>
      <c r="BP13" s="487"/>
      <c r="BQ13" s="487"/>
      <c r="BU13" s="487"/>
      <c r="BV13" s="487"/>
      <c r="BW13" s="487"/>
      <c r="BZ13" s="487"/>
      <c r="CA13" s="487"/>
      <c r="CX13" s="718"/>
      <c r="CY13" s="718"/>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718"/>
      <c r="DY13" s="718"/>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718"/>
      <c r="EY13" s="718"/>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718"/>
      <c r="FY13" s="71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row>
    <row r="14" spans="1:258" x14ac:dyDescent="0.15">
      <c r="C14" s="1020" t="s">
        <v>452</v>
      </c>
      <c r="D14" s="1021"/>
      <c r="E14" s="1021"/>
      <c r="F14" s="1022"/>
      <c r="G14" s="1023" t="s">
        <v>138</v>
      </c>
      <c r="H14" s="1017" t="s">
        <v>453</v>
      </c>
      <c r="I14" s="1018"/>
      <c r="J14" s="1018"/>
      <c r="K14" s="1019"/>
      <c r="N14"/>
      <c r="O14"/>
      <c r="Z14" s="487"/>
      <c r="AA14" s="487"/>
      <c r="AB14" s="487"/>
      <c r="AC14" s="487"/>
      <c r="AG14" s="487"/>
      <c r="AH14" s="487"/>
      <c r="AI14" s="487"/>
      <c r="AK14" s="487"/>
      <c r="AL14" s="487"/>
      <c r="AM14" s="487"/>
      <c r="AS14" s="487"/>
      <c r="AT14" s="487"/>
      <c r="AU14" s="487"/>
      <c r="AV14" s="487"/>
      <c r="AW14" s="487"/>
      <c r="BJ14" s="487"/>
      <c r="BK14" s="487"/>
      <c r="BL14" s="487"/>
      <c r="BM14" s="487"/>
      <c r="BQ14" s="487"/>
      <c r="BR14" s="487"/>
      <c r="BS14" s="487"/>
      <c r="BV14" s="487"/>
      <c r="BW14" s="487"/>
      <c r="CX14" s="718"/>
      <c r="CY14" s="718"/>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718"/>
      <c r="DY14" s="718"/>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718"/>
      <c r="EY14" s="718"/>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718"/>
      <c r="FY14" s="71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row>
    <row r="15" spans="1:258" ht="33.75" thickBot="1" x14ac:dyDescent="0.2">
      <c r="B15" s="719"/>
      <c r="C15" s="734" t="s">
        <v>380</v>
      </c>
      <c r="D15" s="734" t="s">
        <v>104</v>
      </c>
      <c r="E15" s="734" t="s">
        <v>381</v>
      </c>
      <c r="F15" s="731" t="s">
        <v>136</v>
      </c>
      <c r="G15" s="1024"/>
      <c r="H15" s="732" t="s">
        <v>380</v>
      </c>
      <c r="I15" s="732" t="s">
        <v>104</v>
      </c>
      <c r="J15" s="732" t="s">
        <v>381</v>
      </c>
      <c r="K15" s="733" t="s">
        <v>136</v>
      </c>
      <c r="L15"/>
      <c r="M15"/>
      <c r="N15"/>
      <c r="O15"/>
      <c r="CZ15" s="167" t="str">
        <f>IFERROR(IF(ABS(計算_集計!CZ8-計算_集計!DA8)&gt;=2,"＊",""),"")</f>
        <v>＊</v>
      </c>
      <c r="DA15" s="715"/>
      <c r="DB15" s="167" t="str">
        <f>IFERROR(IF(ABS(計算_集計!DB8-計算_集計!DC8)&gt;=2,"＊",""),"")</f>
        <v/>
      </c>
      <c r="DC15" s="715"/>
      <c r="DD15" s="167" t="str">
        <f>IFERROR(IF(ABS(計算_集計!DD8-計算_集計!DE8)&gt;=2,"＊",""),"")</f>
        <v/>
      </c>
      <c r="DE15" s="715"/>
      <c r="DF15" s="167" t="str">
        <f>IFERROR(IF(ABS(計算_集計!DF8-計算_集計!DG8)&gt;=2,"＊",""),"")</f>
        <v>＊</v>
      </c>
      <c r="DG15" s="715"/>
      <c r="DH15" s="167" t="str">
        <f>IFERROR(IF(ABS(計算_集計!DH8-計算_集計!DI8)&gt;=2,"＊",""),"")</f>
        <v/>
      </c>
      <c r="DI15" s="715"/>
      <c r="DJ15" s="167" t="str">
        <f>IFERROR(IF(ABS(計算_集計!DJ8-計算_集計!DK8)&gt;=2,"＊",""),"")</f>
        <v/>
      </c>
      <c r="DK15" s="715"/>
      <c r="DL15" s="167" t="str">
        <f>IFERROR(IF(ABS(計算_集計!DL8-計算_集計!DM8)&gt;=2,"＊",""),"")</f>
        <v/>
      </c>
      <c r="DM15" s="715"/>
      <c r="DN15" s="167" t="str">
        <f>IFERROR(IF(ABS(計算_集計!DN8-計算_集計!DO8)&gt;=2,"＊",""),"")</f>
        <v/>
      </c>
      <c r="DO15" s="715"/>
      <c r="DP15" s="167" t="str">
        <f>IFERROR(IF(ABS(計算_集計!DP8-計算_集計!DQ8)&gt;=2,"＊",""),"")</f>
        <v>＊</v>
      </c>
      <c r="DQ15" s="715"/>
      <c r="DR15" s="167" t="str">
        <f>IFERROR(IF(ABS(計算_集計!DR8-計算_集計!DS8)&gt;=2,"＊",""),"")</f>
        <v/>
      </c>
      <c r="DS15" s="715"/>
      <c r="DT15" s="167" t="str">
        <f>IFERROR(IF(ABS(計算_集計!DT8-計算_集計!DU8)&gt;=2,"＊",""),"")</f>
        <v/>
      </c>
      <c r="DU15" s="715"/>
      <c r="DV15" s="167" t="str">
        <f>IFERROR(IF(ABS(計算_集計!DV8-計算_集計!DW8)&gt;=2,"＊",""),"")</f>
        <v/>
      </c>
      <c r="DW15" s="715"/>
      <c r="DZ15" s="167" t="str">
        <f>IFERROR(IF(ABS(計算_集計!DZ8-計算_集計!EA8)&gt;=2,"＊",""),"")</f>
        <v>＊</v>
      </c>
      <c r="EA15" s="715"/>
      <c r="EB15" s="167" t="str">
        <f>IFERROR(IF(ABS(計算_集計!EB8-計算_集計!EC8)&gt;=2,"＊",""),"")</f>
        <v/>
      </c>
      <c r="EC15" s="715"/>
      <c r="ED15" s="167" t="str">
        <f>IFERROR(IF(ABS(計算_集計!ED8-計算_集計!EE8)&gt;=2,"＊",""),"")</f>
        <v/>
      </c>
      <c r="EE15" s="715"/>
      <c r="EF15" s="167" t="str">
        <f>IFERROR(IF(ABS(計算_集計!EF8-計算_集計!EG8)&gt;=2,"＊",""),"")</f>
        <v>＊</v>
      </c>
      <c r="EG15" s="715"/>
      <c r="EH15" s="167" t="str">
        <f>IFERROR(IF(ABS(計算_集計!EH8-計算_集計!EI8)&gt;=2,"＊",""),"")</f>
        <v/>
      </c>
      <c r="EI15" s="715"/>
      <c r="EJ15" s="167" t="str">
        <f>IFERROR(IF(ABS(計算_集計!EJ8-計算_集計!EK8)&gt;=2,"＊",""),"")</f>
        <v>＊</v>
      </c>
      <c r="EK15" s="715"/>
      <c r="EL15" s="167" t="str">
        <f>IFERROR(IF(ABS(計算_集計!EL8-計算_集計!EM8)&gt;=2,"＊",""),"")</f>
        <v/>
      </c>
      <c r="EM15" s="715"/>
      <c r="EN15" s="167" t="str">
        <f>IFERROR(IF(ABS(計算_集計!EN8-計算_集計!EO8)&gt;=2,"＊",""),"")</f>
        <v/>
      </c>
      <c r="EO15" s="715"/>
      <c r="EP15" s="167" t="str">
        <f>IFERROR(IF(ABS(計算_集計!EP8-計算_集計!EQ8)&gt;=2,"＊",""),"")</f>
        <v/>
      </c>
      <c r="EQ15" s="715"/>
      <c r="ER15" s="167" t="str">
        <f>IFERROR(IF(ABS(計算_集計!ER8-計算_集計!ES8)&gt;=2,"＊",""),"")</f>
        <v/>
      </c>
      <c r="ES15" s="715"/>
      <c r="ET15" s="167" t="str">
        <f>IFERROR(IF(ABS(計算_集計!ET8-計算_集計!EU8)&gt;=2,"＊",""),"")</f>
        <v/>
      </c>
      <c r="EU15" s="715"/>
      <c r="EV15" s="167" t="str">
        <f>IFERROR(IF(ABS(計算_集計!EV8-計算_集計!EW8)&gt;=2,"＊",""),"")</f>
        <v/>
      </c>
      <c r="EW15" s="715"/>
      <c r="EZ15" s="167" t="str">
        <f>IFERROR(IF(ABS(計算_集計!EZ8-計算_集計!FA8)&gt;=2,"＊",""),"")</f>
        <v>＊</v>
      </c>
      <c r="FA15" s="715"/>
      <c r="FB15" s="167" t="str">
        <f>IFERROR(IF(ABS(計算_集計!FB8-計算_集計!FC8)&gt;=2,"＊",""),"")</f>
        <v/>
      </c>
      <c r="FC15" s="715"/>
      <c r="FD15" s="167" t="str">
        <f>IFERROR(IF(ABS(計算_集計!FD8-計算_集計!FE8)&gt;=2,"＊",""),"")</f>
        <v/>
      </c>
      <c r="FE15" s="715"/>
      <c r="FF15" s="167" t="str">
        <f>IFERROR(IF(ABS(計算_集計!FF8-計算_集計!FG8)&gt;=2,"＊",""),"")</f>
        <v>＊</v>
      </c>
      <c r="FG15" s="715"/>
      <c r="FH15" s="167" t="str">
        <f>IFERROR(IF(ABS(計算_集計!FH8-計算_集計!FI8)&gt;=2,"＊",""),"")</f>
        <v/>
      </c>
      <c r="FI15" s="715"/>
      <c r="FJ15" s="167" t="str">
        <f>IFERROR(IF(ABS(計算_集計!FJ8-計算_集計!FK8)&gt;=2,"＊",""),"")</f>
        <v/>
      </c>
      <c r="FK15" s="715"/>
      <c r="FL15" s="167" t="str">
        <f>IFERROR(IF(ABS(計算_集計!FL8-計算_集計!FM8)&gt;=2,"＊",""),"")</f>
        <v/>
      </c>
      <c r="FM15" s="715"/>
      <c r="FN15" s="167" t="str">
        <f>IFERROR(IF(ABS(計算_集計!FN8-計算_集計!FO8)&gt;=2,"＊",""),"")</f>
        <v/>
      </c>
      <c r="FO15" s="715"/>
      <c r="FP15" s="167" t="str">
        <f>IFERROR(IF(ABS(計算_集計!FP8-計算_集計!FQ8)&gt;=2,"＊",""),"")</f>
        <v/>
      </c>
      <c r="FQ15" s="715"/>
      <c r="FR15" s="167" t="str">
        <f>IFERROR(IF(ABS(計算_集計!FR8-計算_集計!FS8)&gt;=2,"＊",""),"")</f>
        <v/>
      </c>
      <c r="FS15" s="715"/>
      <c r="FT15" s="167" t="str">
        <f>IFERROR(IF(ABS(計算_集計!FT8-計算_集計!FU8)&gt;=2,"＊",""),"")</f>
        <v/>
      </c>
      <c r="FU15" s="715"/>
      <c r="FV15" s="167" t="str">
        <f>IFERROR(IF(ABS(計算_集計!FV8-計算_集計!FW8)&gt;=2,"＊",""),"")</f>
        <v/>
      </c>
      <c r="FW15" s="715"/>
      <c r="FZ15" s="167" t="str">
        <f>IFERROR(IF(ABS(計算_集計!FZ8-計算_集計!GA8)&gt;=2,"＊",""),"")</f>
        <v/>
      </c>
      <c r="GA15" s="715"/>
      <c r="GB15" s="167" t="str">
        <f>IFERROR(IF(ABS(計算_集計!GB8-計算_集計!GC8)&gt;=2,"＊",""),"")</f>
        <v/>
      </c>
      <c r="GC15" s="715"/>
      <c r="GD15" s="167" t="str">
        <f>IFERROR(IF(ABS(計算_集計!GD8-計算_集計!GE8)&gt;=2,"＊",""),"")</f>
        <v>＊</v>
      </c>
      <c r="GE15" s="715"/>
      <c r="GF15" s="167" t="str">
        <f>IFERROR(IF(ABS(計算_集計!GF8-計算_集計!GG8)&gt;=2,"＊",""),"")</f>
        <v/>
      </c>
      <c r="GG15" s="715"/>
      <c r="GH15" s="167" t="str">
        <f>IFERROR(IF(ABS(計算_集計!GH8-計算_集計!GI8)&gt;=2,"＊",""),"")</f>
        <v/>
      </c>
      <c r="GI15" s="715"/>
      <c r="GJ15" s="167" t="str">
        <f>IFERROR(IF(ABS(計算_集計!GJ8-計算_集計!GK8)&gt;=2,"＊",""),"")</f>
        <v/>
      </c>
      <c r="GK15" s="715"/>
      <c r="GL15" s="167" t="str">
        <f>IFERROR(IF(ABS(計算_集計!GL8-計算_集計!GM8)&gt;=2,"＊",""),"")</f>
        <v/>
      </c>
      <c r="GM15" s="715"/>
      <c r="GN15" s="167" t="str">
        <f>IFERROR(IF(ABS(計算_集計!GN8-計算_集計!GO8)&gt;=2,"＊",""),"")</f>
        <v/>
      </c>
      <c r="GO15" s="715"/>
      <c r="GP15" s="167" t="str">
        <f>IFERROR(IF(ABS(計算_集計!GP8-計算_集計!GQ8)&gt;=2,"＊",""),"")</f>
        <v/>
      </c>
      <c r="GQ15" s="715"/>
      <c r="GR15" s="167" t="str">
        <f>IFERROR(IF(ABS(計算_集計!GR8-計算_集計!GS8)&gt;=2,"＊",""),"")</f>
        <v/>
      </c>
      <c r="GS15" s="715"/>
      <c r="GT15" s="167" t="str">
        <f>IFERROR(IF(ABS(計算_集計!GT8-計算_集計!GU8)&gt;=2,"＊",""),"")</f>
        <v/>
      </c>
      <c r="GU15" s="715"/>
      <c r="GV15" s="167" t="str">
        <f>IFERROR(IF(ABS(計算_集計!GV8-計算_集計!GW8)&gt;=2,"＊",""),"")</f>
        <v/>
      </c>
      <c r="GW15" s="715"/>
    </row>
    <row r="16" spans="1:258" ht="16.5" x14ac:dyDescent="0.15">
      <c r="B16" s="190" t="s">
        <v>102</v>
      </c>
      <c r="C16" s="192">
        <f>IF(入力①!F43="","",入力①!F43)</f>
        <v>44562</v>
      </c>
      <c r="D16" s="192">
        <f>IF(入力①!E43="","",入力①!E43)</f>
        <v>44622</v>
      </c>
      <c r="E16" s="192">
        <f>IF(入力①!D43="","",入力①!D43)</f>
        <v>44967</v>
      </c>
      <c r="F16" s="192">
        <f>IF(入力①!D7="","",入力①!D7)</f>
        <v>44881</v>
      </c>
      <c r="G16" s="735"/>
      <c r="H16" s="192">
        <f>C16</f>
        <v>44562</v>
      </c>
      <c r="I16" s="192">
        <f t="shared" ref="I16:J16" si="21">D16</f>
        <v>44622</v>
      </c>
      <c r="J16" s="192">
        <f t="shared" si="21"/>
        <v>44967</v>
      </c>
      <c r="K16" s="192">
        <f>F16</f>
        <v>44881</v>
      </c>
      <c r="L16"/>
      <c r="M16"/>
      <c r="N16"/>
      <c r="O16"/>
      <c r="CT16" s="717"/>
      <c r="CU16" s="717"/>
      <c r="CX16"/>
      <c r="CY16"/>
      <c r="HR16" s="717"/>
      <c r="HS16" s="717"/>
      <c r="HT16" s="717"/>
      <c r="HU16" s="717"/>
      <c r="HY16"/>
      <c r="HZ16"/>
      <c r="IA16"/>
      <c r="IB16"/>
    </row>
    <row r="17" spans="2:236" ht="16.5" x14ac:dyDescent="0.15">
      <c r="B17" s="193" t="s">
        <v>460</v>
      </c>
      <c r="C17" s="612">
        <f>IF(入力①!F44="","",入力①!F44)</f>
        <v>40</v>
      </c>
      <c r="D17" s="612">
        <f>IF(入力①!E44="","",入力①!E44)</f>
        <v>50</v>
      </c>
      <c r="E17" s="612">
        <f>IF(入力①!D44="","",入力①!D44)</f>
        <v>60</v>
      </c>
      <c r="F17" s="612">
        <f>C8</f>
        <v>67</v>
      </c>
      <c r="G17" s="736"/>
      <c r="H17" s="485">
        <f>C17/SUM(C$17:C$18)</f>
        <v>0.5714285714285714</v>
      </c>
      <c r="I17" s="485">
        <f t="shared" ref="I17:K18" si="22">D17/SUM(D$17:D$18)</f>
        <v>0.52631578947368418</v>
      </c>
      <c r="J17" s="485">
        <f t="shared" si="22"/>
        <v>0.6</v>
      </c>
      <c r="K17" s="485">
        <f t="shared" si="22"/>
        <v>0.73626373626373631</v>
      </c>
      <c r="L17"/>
      <c r="M17"/>
      <c r="N17"/>
      <c r="O17"/>
      <c r="CT17" s="717"/>
      <c r="CU17" s="717"/>
      <c r="CX17"/>
      <c r="CY17"/>
      <c r="HR17" s="717"/>
      <c r="HS17" s="717"/>
      <c r="HT17" s="717"/>
      <c r="HU17" s="717"/>
      <c r="HY17"/>
      <c r="HZ17"/>
      <c r="IA17"/>
      <c r="IB17"/>
    </row>
    <row r="18" spans="2:236" ht="17.25" thickBot="1" x14ac:dyDescent="0.2">
      <c r="B18" s="193" t="s">
        <v>461</v>
      </c>
      <c r="C18" s="612">
        <f>IF(入力①!F45="","",入力①!F45)</f>
        <v>30</v>
      </c>
      <c r="D18" s="612">
        <f>IF(入力①!E45="","",入力①!E45)</f>
        <v>45</v>
      </c>
      <c r="E18" s="612">
        <f>IF(入力①!D45="","",入力①!D45)</f>
        <v>40</v>
      </c>
      <c r="F18" s="612">
        <f>AN8</f>
        <v>24</v>
      </c>
      <c r="G18" s="736"/>
      <c r="H18" s="486">
        <f>C18/SUM(C$17:C$18)</f>
        <v>0.42857142857142855</v>
      </c>
      <c r="I18" s="486">
        <f t="shared" si="22"/>
        <v>0.47368421052631576</v>
      </c>
      <c r="J18" s="486">
        <f t="shared" si="22"/>
        <v>0.4</v>
      </c>
      <c r="K18" s="486">
        <f t="shared" si="22"/>
        <v>0.26373626373626374</v>
      </c>
      <c r="L18"/>
      <c r="M18"/>
      <c r="N18"/>
      <c r="O18"/>
      <c r="CT18" s="717"/>
      <c r="CU18" s="717"/>
      <c r="CX18"/>
      <c r="CY18"/>
      <c r="HR18" s="717"/>
      <c r="HS18" s="717"/>
      <c r="HT18" s="717"/>
      <c r="HU18" s="717"/>
      <c r="HY18"/>
      <c r="HZ18"/>
      <c r="IA18"/>
      <c r="IB18"/>
    </row>
    <row r="19" spans="2:236" ht="16.5" x14ac:dyDescent="0.15">
      <c r="B19" s="193" t="s">
        <v>71</v>
      </c>
      <c r="C19" s="613">
        <f>IF(入力①!F46="","",入力①!F46)</f>
        <v>4</v>
      </c>
      <c r="D19" s="613">
        <f>IF(入力①!E46="","",入力①!E46)</f>
        <v>5</v>
      </c>
      <c r="E19" s="613">
        <f>IF(入力①!D46="","",入力①!D46)</f>
        <v>4</v>
      </c>
      <c r="F19" s="613">
        <f>E25</f>
        <v>6.875</v>
      </c>
      <c r="G19" s="614">
        <v>5</v>
      </c>
      <c r="H19" s="487"/>
      <c r="I19" s="487"/>
      <c r="N19"/>
      <c r="O19"/>
      <c r="CV19" s="717"/>
      <c r="CW19" s="717"/>
      <c r="CX19"/>
      <c r="CY19"/>
      <c r="HT19" s="717"/>
      <c r="HU19" s="717"/>
      <c r="IA19"/>
      <c r="IB19"/>
    </row>
    <row r="20" spans="2:236" ht="16.5" x14ac:dyDescent="0.15">
      <c r="B20" s="193" t="s">
        <v>100</v>
      </c>
      <c r="C20" s="613">
        <f>IF(入力①!F47="","",入力①!F47)</f>
        <v>3</v>
      </c>
      <c r="D20" s="613">
        <f>IF(入力①!E47="","",入力①!E47)</f>
        <v>3</v>
      </c>
      <c r="E20" s="613">
        <f>IF(入力①!D47="","",入力①!D47)</f>
        <v>3</v>
      </c>
      <c r="F20" s="613">
        <f>E26</f>
        <v>4</v>
      </c>
      <c r="G20" s="614">
        <v>5</v>
      </c>
      <c r="H20" s="487"/>
      <c r="I20" s="487"/>
      <c r="N20"/>
      <c r="O20"/>
      <c r="CV20" s="717"/>
      <c r="CW20" s="717"/>
      <c r="CX20"/>
      <c r="CY20"/>
      <c r="HT20" s="717"/>
      <c r="HU20" s="717"/>
      <c r="IA20"/>
      <c r="IB20"/>
    </row>
    <row r="21" spans="2:236" ht="16.5" x14ac:dyDescent="0.15">
      <c r="B21" s="193" t="s">
        <v>87</v>
      </c>
      <c r="C21" s="613">
        <f>IF(入力①!F48="","",入力①!F48)</f>
        <v>6</v>
      </c>
      <c r="D21" s="613">
        <f>IF(入力①!E48="","",入力①!E48)</f>
        <v>6</v>
      </c>
      <c r="E21" s="613">
        <f>IF(入力①!D48="","",入力①!D48)</f>
        <v>6</v>
      </c>
      <c r="F21" s="613">
        <f>E27</f>
        <v>4.625</v>
      </c>
      <c r="G21" s="614">
        <v>5</v>
      </c>
      <c r="H21" s="487"/>
      <c r="I21" s="487"/>
      <c r="N21"/>
      <c r="O21"/>
      <c r="CV21" s="717"/>
      <c r="CW21" s="717"/>
      <c r="CX21"/>
      <c r="CY21"/>
      <c r="HT21" s="717"/>
      <c r="HU21" s="717"/>
      <c r="IA21"/>
      <c r="IB21"/>
    </row>
    <row r="22" spans="2:236" ht="17.25" thickBot="1" x14ac:dyDescent="0.2">
      <c r="B22" s="197" t="s">
        <v>92</v>
      </c>
      <c r="C22" s="615">
        <f>IF(入力①!F49="","",入力①!F49)</f>
        <v>3</v>
      </c>
      <c r="D22" s="615">
        <f>IF(入力①!E49="","",入力①!E49)</f>
        <v>7</v>
      </c>
      <c r="E22" s="615">
        <f>IF(入力①!D49="","",入力①!D49)</f>
        <v>7</v>
      </c>
      <c r="F22" s="615">
        <f>E28</f>
        <v>3.875</v>
      </c>
      <c r="G22" s="616">
        <v>5</v>
      </c>
      <c r="H22" s="487"/>
      <c r="I22" s="487"/>
      <c r="N22"/>
      <c r="O22"/>
      <c r="CV22" s="717"/>
      <c r="CW22" s="717"/>
      <c r="CX22"/>
      <c r="CY22"/>
      <c r="HT22" s="717"/>
      <c r="HU22" s="717"/>
      <c r="IA22"/>
      <c r="IB22"/>
    </row>
    <row r="23" spans="2:236" ht="14.25" x14ac:dyDescent="0.15">
      <c r="B23" s="52"/>
      <c r="C23" s="52"/>
      <c r="D23" s="52"/>
      <c r="E23" s="52"/>
      <c r="F23" s="52"/>
    </row>
    <row r="24" spans="2:236" ht="17.25" thickBot="1" x14ac:dyDescent="0.2">
      <c r="B24" s="720"/>
      <c r="C24" s="95" t="s">
        <v>144</v>
      </c>
      <c r="D24" s="162" t="s">
        <v>91</v>
      </c>
      <c r="E24" s="162" t="s">
        <v>212</v>
      </c>
      <c r="F24" s="721"/>
    </row>
    <row r="25" spans="2:236" ht="16.5" x14ac:dyDescent="0.15">
      <c r="B25" s="193" t="s">
        <v>71</v>
      </c>
      <c r="C25" s="613">
        <f>CX8</f>
        <v>2.875</v>
      </c>
      <c r="D25" s="613">
        <f>CY8</f>
        <v>4</v>
      </c>
      <c r="E25" s="617">
        <f>C25+D25</f>
        <v>6.875</v>
      </c>
      <c r="F25" s="721"/>
    </row>
    <row r="26" spans="2:236" ht="16.5" x14ac:dyDescent="0.15">
      <c r="B26" s="193" t="s">
        <v>100</v>
      </c>
      <c r="C26" s="613">
        <f>DX8</f>
        <v>2</v>
      </c>
      <c r="D26" s="613">
        <f>DY8</f>
        <v>2</v>
      </c>
      <c r="E26" s="613">
        <f t="shared" ref="E26:E28" si="23">C26+D26</f>
        <v>4</v>
      </c>
      <c r="F26" s="721"/>
    </row>
    <row r="27" spans="2:236" ht="16.5" x14ac:dyDescent="0.15">
      <c r="B27" s="193" t="s">
        <v>87</v>
      </c>
      <c r="C27" s="613">
        <f>EX8</f>
        <v>2.625</v>
      </c>
      <c r="D27" s="613">
        <f>EY8</f>
        <v>2</v>
      </c>
      <c r="E27" s="613">
        <f t="shared" si="23"/>
        <v>4.625</v>
      </c>
      <c r="F27" s="721"/>
    </row>
    <row r="28" spans="2:236" ht="17.25" thickBot="1" x14ac:dyDescent="0.2">
      <c r="B28" s="197" t="s">
        <v>92</v>
      </c>
      <c r="C28" s="615">
        <f>FX8</f>
        <v>2.125</v>
      </c>
      <c r="D28" s="615">
        <f>FY8</f>
        <v>1.75</v>
      </c>
      <c r="E28" s="615">
        <f t="shared" si="23"/>
        <v>3.875</v>
      </c>
      <c r="F28" s="721"/>
    </row>
  </sheetData>
  <mergeCells count="297">
    <mergeCell ref="H14:K14"/>
    <mergeCell ref="C14:F14"/>
    <mergeCell ref="G14:G15"/>
    <mergeCell ref="IQ2:IS2"/>
    <mergeCell ref="IT2:IX2"/>
    <mergeCell ref="GK4:GK6"/>
    <mergeCell ref="GX2:HV2"/>
    <mergeCell ref="HW2:IE2"/>
    <mergeCell ref="IF3:IF7"/>
    <mergeCell ref="IG3:IG7"/>
    <mergeCell ref="IO3:IO7"/>
    <mergeCell ref="IP3:IP7"/>
    <mergeCell ref="IQ3:IQ7"/>
    <mergeCell ref="IX3:IX7"/>
    <mergeCell ref="IS3:IS7"/>
    <mergeCell ref="IT3:IT7"/>
    <mergeCell ref="IU3:IU7"/>
    <mergeCell ref="IV3:IV7"/>
    <mergeCell ref="IW3:IW7"/>
    <mergeCell ref="HW3:HW7"/>
    <mergeCell ref="HX3:HX7"/>
    <mergeCell ref="HC3:HC7"/>
    <mergeCell ref="HD3:HD7"/>
    <mergeCell ref="IL3:IL7"/>
    <mergeCell ref="IM3:IM7"/>
    <mergeCell ref="IN3:IN7"/>
    <mergeCell ref="IR3:IR7"/>
    <mergeCell ref="EV4:EV6"/>
    <mergeCell ref="EW4:EW6"/>
    <mergeCell ref="GM4:GM6"/>
    <mergeCell ref="GN4:GN6"/>
    <mergeCell ref="GO4:GO6"/>
    <mergeCell ref="GA4:GA6"/>
    <mergeCell ref="FV4:FV6"/>
    <mergeCell ref="FW4:FW6"/>
    <mergeCell ref="FK4:FK6"/>
    <mergeCell ref="EZ4:EZ6"/>
    <mergeCell ref="FA4:FA6"/>
    <mergeCell ref="FJ4:FJ6"/>
    <mergeCell ref="FL4:FL6"/>
    <mergeCell ref="FM4:FM6"/>
    <mergeCell ref="FN4:FN6"/>
    <mergeCell ref="FO4:FO6"/>
    <mergeCell ref="FQ4:FQ6"/>
    <mergeCell ref="FR4:FR6"/>
    <mergeCell ref="FS4:FS6"/>
    <mergeCell ref="GB4:GB6"/>
    <mergeCell ref="FB4:FB6"/>
    <mergeCell ref="FC4:FC6"/>
    <mergeCell ref="FD4:FD6"/>
    <mergeCell ref="FE4:FE6"/>
    <mergeCell ref="EH4:EH6"/>
    <mergeCell ref="EI4:EI6"/>
    <mergeCell ref="EJ4:EJ6"/>
    <mergeCell ref="EK4:EK6"/>
    <mergeCell ref="EQ4:EQ6"/>
    <mergeCell ref="ER4:ER6"/>
    <mergeCell ref="ES4:ES6"/>
    <mergeCell ref="ET4:ET6"/>
    <mergeCell ref="EU4:EU6"/>
    <mergeCell ref="EO4:EO6"/>
    <mergeCell ref="EP4:EP6"/>
    <mergeCell ref="EL4:EL6"/>
    <mergeCell ref="EM4:EM6"/>
    <mergeCell ref="EN4:EN6"/>
    <mergeCell ref="DN4:DN6"/>
    <mergeCell ref="CU4:CU7"/>
    <mergeCell ref="BX3:BX5"/>
    <mergeCell ref="BY3:BY5"/>
    <mergeCell ref="BZ3:BZ5"/>
    <mergeCell ref="CA3:CA5"/>
    <mergeCell ref="CG6:CG7"/>
    <mergeCell ref="CH6:CH7"/>
    <mergeCell ref="CJ6:CJ7"/>
    <mergeCell ref="CK6:CK7"/>
    <mergeCell ref="CT3:CU3"/>
    <mergeCell ref="CF4:CF5"/>
    <mergeCell ref="CQ4:CQ5"/>
    <mergeCell ref="CR4:CR5"/>
    <mergeCell ref="CQ6:CQ7"/>
    <mergeCell ref="CR6:CR7"/>
    <mergeCell ref="CC6:CC7"/>
    <mergeCell ref="CB6:CB7"/>
    <mergeCell ref="CB4:CB5"/>
    <mergeCell ref="DK4:DK6"/>
    <mergeCell ref="CX3:CX5"/>
    <mergeCell ref="CJ4:CL4"/>
    <mergeCell ref="GX1:IX1"/>
    <mergeCell ref="FX1:GW1"/>
    <mergeCell ref="IH3:IH7"/>
    <mergeCell ref="II3:II7"/>
    <mergeCell ref="IJ3:IJ7"/>
    <mergeCell ref="IK3:IK7"/>
    <mergeCell ref="GC4:GC6"/>
    <mergeCell ref="GD4:GD6"/>
    <mergeCell ref="GE4:GE6"/>
    <mergeCell ref="GG4:GG6"/>
    <mergeCell ref="GH4:GH6"/>
    <mergeCell ref="GI4:GI6"/>
    <mergeCell ref="GJ4:GJ6"/>
    <mergeCell ref="GP4:GP6"/>
    <mergeCell ref="GQ4:GQ6"/>
    <mergeCell ref="GF4:GF6"/>
    <mergeCell ref="HH3:HH7"/>
    <mergeCell ref="GS4:GS6"/>
    <mergeCell ref="GT4:GT6"/>
    <mergeCell ref="GU4:GU6"/>
    <mergeCell ref="GV4:GV6"/>
    <mergeCell ref="GW4:GW6"/>
    <mergeCell ref="IF2:IM2"/>
    <mergeCell ref="IN2:IP2"/>
    <mergeCell ref="EZ2:FU2"/>
    <mergeCell ref="EX1:FU1"/>
    <mergeCell ref="CZ4:CZ6"/>
    <mergeCell ref="DI4:DI6"/>
    <mergeCell ref="DL4:DL6"/>
    <mergeCell ref="DM4:DM6"/>
    <mergeCell ref="EX3:EX5"/>
    <mergeCell ref="EX2:EY2"/>
    <mergeCell ref="EY3:EY5"/>
    <mergeCell ref="EF4:EF6"/>
    <mergeCell ref="EG4:EG6"/>
    <mergeCell ref="DC4:DC6"/>
    <mergeCell ref="DD4:DD6"/>
    <mergeCell ref="DE4:DE6"/>
    <mergeCell ref="DF4:DF6"/>
    <mergeCell ref="DP4:DP6"/>
    <mergeCell ref="DQ4:DQ6"/>
    <mergeCell ref="DG4:DG6"/>
    <mergeCell ref="DH4:DH6"/>
    <mergeCell ref="DZ4:DZ6"/>
    <mergeCell ref="EA4:EA6"/>
    <mergeCell ref="EB4:EB6"/>
    <mergeCell ref="EC4:EC6"/>
    <mergeCell ref="DX3:DX5"/>
    <mergeCell ref="BU4:BU5"/>
    <mergeCell ref="AD3:AG3"/>
    <mergeCell ref="AD4:AD5"/>
    <mergeCell ref="BN4:BN5"/>
    <mergeCell ref="BN3:BQ3"/>
    <mergeCell ref="BO4:BO5"/>
    <mergeCell ref="CX1:DW1"/>
    <mergeCell ref="CZ2:DW2"/>
    <mergeCell ref="DX1:EW1"/>
    <mergeCell ref="DZ2:EW2"/>
    <mergeCell ref="DX2:DY2"/>
    <mergeCell ref="DY3:DY5"/>
    <mergeCell ref="ED4:ED6"/>
    <mergeCell ref="EE4:EE6"/>
    <mergeCell ref="DS4:DS6"/>
    <mergeCell ref="DT4:DT6"/>
    <mergeCell ref="DW4:DW6"/>
    <mergeCell ref="DV4:DV6"/>
    <mergeCell ref="DU4:DU6"/>
    <mergeCell ref="DJ4:DJ6"/>
    <mergeCell ref="DA4:DA6"/>
    <mergeCell ref="DB4:DB6"/>
    <mergeCell ref="DO4:DO6"/>
    <mergeCell ref="DR4:DR6"/>
    <mergeCell ref="AM4:AM5"/>
    <mergeCell ref="R4:T4"/>
    <mergeCell ref="U4:W4"/>
    <mergeCell ref="BB3:BM3"/>
    <mergeCell ref="BK4:BM4"/>
    <mergeCell ref="BH4:BJ4"/>
    <mergeCell ref="R3:AC3"/>
    <mergeCell ref="X4:Z4"/>
    <mergeCell ref="AA4:AC4"/>
    <mergeCell ref="AR4:AR5"/>
    <mergeCell ref="CX2:CY2"/>
    <mergeCell ref="CY3:CY5"/>
    <mergeCell ref="CM5:CN5"/>
    <mergeCell ref="CT4:CT7"/>
    <mergeCell ref="CI6:CI7"/>
    <mergeCell ref="CL6:CL7"/>
    <mergeCell ref="E3:G3"/>
    <mergeCell ref="G4:G5"/>
    <mergeCell ref="AO3:AQ3"/>
    <mergeCell ref="BR3:BW3"/>
    <mergeCell ref="E4:E5"/>
    <mergeCell ref="F4:F5"/>
    <mergeCell ref="H3:Q3"/>
    <mergeCell ref="C2:AM2"/>
    <mergeCell ref="AN2:CA2"/>
    <mergeCell ref="C3:C5"/>
    <mergeCell ref="D3:D5"/>
    <mergeCell ref="AH3:AM3"/>
    <mergeCell ref="AN3:AN5"/>
    <mergeCell ref="AH4:AH5"/>
    <mergeCell ref="AI4:AI5"/>
    <mergeCell ref="AE4:AE5"/>
    <mergeCell ref="AP4:AP5"/>
    <mergeCell ref="AK4:AK5"/>
    <mergeCell ref="FX2:FY2"/>
    <mergeCell ref="GL4:GL6"/>
    <mergeCell ref="FX3:FX5"/>
    <mergeCell ref="FZ4:FZ6"/>
    <mergeCell ref="HL3:HL7"/>
    <mergeCell ref="ID3:ID7"/>
    <mergeCell ref="IE3:IE7"/>
    <mergeCell ref="HY3:HY7"/>
    <mergeCell ref="FY3:FY6"/>
    <mergeCell ref="FZ2:GW2"/>
    <mergeCell ref="IC3:IC7"/>
    <mergeCell ref="HM3:HM7"/>
    <mergeCell ref="HZ3:HZ7"/>
    <mergeCell ref="IA3:IA7"/>
    <mergeCell ref="IB3:IB7"/>
    <mergeCell ref="HN3:HN7"/>
    <mergeCell ref="HO3:HO7"/>
    <mergeCell ref="HP3:HP7"/>
    <mergeCell ref="HQ3:HQ7"/>
    <mergeCell ref="HR3:HR7"/>
    <mergeCell ref="HB3:HB7"/>
    <mergeCell ref="HI3:HI7"/>
    <mergeCell ref="HJ3:HJ7"/>
    <mergeCell ref="HK3:HK7"/>
    <mergeCell ref="FI4:FI6"/>
    <mergeCell ref="FU4:FU6"/>
    <mergeCell ref="FP4:FP6"/>
    <mergeCell ref="FT4:FT6"/>
    <mergeCell ref="GR4:GR6"/>
    <mergeCell ref="HA3:HA7"/>
    <mergeCell ref="GY3:GY7"/>
    <mergeCell ref="GZ3:GZ7"/>
    <mergeCell ref="GX3:GX7"/>
    <mergeCell ref="HE3:HE7"/>
    <mergeCell ref="HF3:HF7"/>
    <mergeCell ref="HG3:HG7"/>
    <mergeCell ref="HS3:HS7"/>
    <mergeCell ref="HT3:HT7"/>
    <mergeCell ref="HU3:HU7"/>
    <mergeCell ref="HV3:HV7"/>
    <mergeCell ref="AS4:AS5"/>
    <mergeCell ref="AT4:AT5"/>
    <mergeCell ref="AU4:AU5"/>
    <mergeCell ref="BQ4:BQ5"/>
    <mergeCell ref="AV4:AV5"/>
    <mergeCell ref="AW4:AW5"/>
    <mergeCell ref="BV4:BV5"/>
    <mergeCell ref="BW4:BW5"/>
    <mergeCell ref="BB4:BD4"/>
    <mergeCell ref="BE4:BG4"/>
    <mergeCell ref="BR4:BR5"/>
    <mergeCell ref="BS4:BS5"/>
    <mergeCell ref="BP4:BP5"/>
    <mergeCell ref="BT4:BT5"/>
    <mergeCell ref="FF4:FF6"/>
    <mergeCell ref="FG4:FG6"/>
    <mergeCell ref="FH4:FH6"/>
    <mergeCell ref="CB1:CW1"/>
    <mergeCell ref="CB2:CP2"/>
    <mergeCell ref="CB3:CC3"/>
    <mergeCell ref="CD3:CE3"/>
    <mergeCell ref="CQ3:CR3"/>
    <mergeCell ref="CS4:CS7"/>
    <mergeCell ref="CQ2:CV2"/>
    <mergeCell ref="CV3:CV7"/>
    <mergeCell ref="CW2:CW7"/>
    <mergeCell ref="CG3:CO3"/>
    <mergeCell ref="CM4:CO4"/>
    <mergeCell ref="CG5:CH5"/>
    <mergeCell ref="CJ5:CK5"/>
    <mergeCell ref="CO6:CO7"/>
    <mergeCell ref="CP6:CP7"/>
    <mergeCell ref="CM6:CM7"/>
    <mergeCell ref="CN6:CN7"/>
    <mergeCell ref="CG4:CI4"/>
    <mergeCell ref="CD4:CD5"/>
    <mergeCell ref="CE4:CE5"/>
    <mergeCell ref="CC4:CC5"/>
    <mergeCell ref="CE6:CE7"/>
    <mergeCell ref="CD6:CD7"/>
    <mergeCell ref="A1:A7"/>
    <mergeCell ref="AG4:AG5"/>
    <mergeCell ref="AO4:AO5"/>
    <mergeCell ref="AR3:BA3"/>
    <mergeCell ref="AF4:AF5"/>
    <mergeCell ref="AX4:AX5"/>
    <mergeCell ref="AY4:AY5"/>
    <mergeCell ref="H4:H5"/>
    <mergeCell ref="I4:I5"/>
    <mergeCell ref="J4:J5"/>
    <mergeCell ref="K4:K5"/>
    <mergeCell ref="L4:L5"/>
    <mergeCell ref="M4:M5"/>
    <mergeCell ref="N4:N5"/>
    <mergeCell ref="O4:O5"/>
    <mergeCell ref="P4:P5"/>
    <mergeCell ref="AZ4:AZ5"/>
    <mergeCell ref="BA4:BA5"/>
    <mergeCell ref="Q4:Q5"/>
    <mergeCell ref="AJ4:AJ5"/>
    <mergeCell ref="AQ4:AQ5"/>
    <mergeCell ref="B1:B5"/>
    <mergeCell ref="AL4:AL5"/>
    <mergeCell ref="C1:CA1"/>
  </mergeCells>
  <phoneticPr fontId="2"/>
  <dataValidations count="1">
    <dataValidation imeMode="off" allowBlank="1" showInputMessage="1" showErrorMessage="1" sqref="B1" xr:uid="{50F6B86A-6F12-4403-ADE0-74A1253C100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入力①</vt:lpstr>
      <vt:lpstr>入力②</vt:lpstr>
      <vt:lpstr>結果_概要結果</vt:lpstr>
      <vt:lpstr>結果_詳細結果（直近1回分結果）</vt:lpstr>
      <vt:lpstr>結果_詳細結果（4回分結果）</vt:lpstr>
      <vt:lpstr>計算_入替</vt:lpstr>
      <vt:lpstr>計算_集計</vt:lpstr>
      <vt:lpstr>入力①!_Hlk128473180</vt:lpstr>
      <vt:lpstr>結果_概要結果!Print_Area</vt:lpstr>
      <vt:lpstr>'結果_詳細結果（4回分結果）'!Print_Area</vt:lpstr>
      <vt:lpstr>'結果_詳細結果（直近1回分結果）'!Print_Area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 Ui</dc:creator>
  <cp:lastModifiedBy>Administrator</cp:lastModifiedBy>
  <cp:lastPrinted>2023-04-06T01:06:30Z</cp:lastPrinted>
  <dcterms:created xsi:type="dcterms:W3CDTF">2019-11-28T04:07:14Z</dcterms:created>
  <dcterms:modified xsi:type="dcterms:W3CDTF">2023-04-06T01:41:39Z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2022-11-16T00:48:39Z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6f5e084e-0ea5-4827-b75f-065ddb732db9</vt:lpwstr>
  </property>
  <property fmtid="{D5CDD505-2E9C-101B-9397-08002B2CF9AE}" pid="8" name="MSIP_Label_ea60d57e-af5b-4752-ac57-3e4f28ca11dc_ContentBits">
    <vt:lpwstr>0</vt:lpwstr>
  </property>
</Properties>
</file>