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X:\01_重要文書フォルダ（保存期間１年以上）\01_街路交通施設課\016_二輪駐車場係\R7\01.ウォーカブル\04.様式\ウォーカブル推進計画\02. 更新作業\"/>
    </mc:Choice>
  </mc:AlternateContent>
  <xr:revisionPtr revIDLastSave="0" documentId="13_ncr:1_{B489F5F9-D2C2-489A-B4F2-574FB269C1A9}" xr6:coauthVersionLast="47" xr6:coauthVersionMax="47" xr10:uidLastSave="{00000000-0000-0000-0000-000000000000}"/>
  <bookViews>
    <workbookView xWindow="29745" yWindow="-1020" windowWidth="18525" windowHeight="11445" tabRatio="770" activeTab="4" xr2:uid="{00000000-000D-0000-FFFF-FFFF00000000}"/>
  </bookViews>
  <sheets>
    <sheet name="様式（２）-①" sheetId="83" r:id="rId1"/>
    <sheet name="様式（２）-②" sheetId="80" r:id="rId2"/>
    <sheet name="様式（２）-③" sheetId="139" r:id="rId3"/>
    <sheet name="様式（２）-④" sheetId="149" r:id="rId4"/>
    <sheet name="★様式（２）-⑤" sheetId="148" r:id="rId5"/>
  </sheets>
  <externalReferences>
    <externalReference r:id="rId6"/>
    <externalReference r:id="rId7"/>
  </externalReferences>
  <definedNames>
    <definedName name="_xlnm.Print_Area" localSheetId="4">'★様式（２）-⑤'!$A$1:$N$42</definedName>
    <definedName name="_xlnm.Print_Area" localSheetId="0">'様式（２）-①'!$A$1:$H$12</definedName>
    <definedName name="_xlnm.Print_Area" localSheetId="1">'様式（２）-②'!$A$1:$G$5</definedName>
    <definedName name="_xlnm.Print_Area" localSheetId="2">'様式（２）-③'!$A$1:$V$45</definedName>
    <definedName name="_xlnm.Print_Area" localSheetId="3">'様式（２）-④'!$A$1:$N$15</definedName>
    <definedName name="_xlnm.Print_Area">'[1]総括様式３（とりやめ）'!$A$1:$AF$11</definedName>
    <definedName name="PRINT_AREA_MI" localSheetId="4">'[2]総括様式３（とりやめ）'!$A$1:$AF$11</definedName>
    <definedName name="PRINT_AREA_MI">'[1]総括様式３（とりやめ）'!$A$1:$AF$11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4" i="149" l="1"/>
  <c r="E2" i="139" l="1"/>
  <c r="F9" i="149" l="1"/>
  <c r="F10" i="149" s="1"/>
  <c r="K8" i="149"/>
  <c r="J31" i="148"/>
  <c r="K31" i="148"/>
  <c r="L31" i="148"/>
  <c r="L32" i="148" s="1"/>
  <c r="M31" i="148"/>
  <c r="M32" i="148" s="1"/>
  <c r="N31" i="148"/>
  <c r="I31" i="148"/>
  <c r="N21" i="148"/>
  <c r="N32" i="148" s="1"/>
  <c r="M21" i="148"/>
  <c r="L21" i="148"/>
  <c r="K21" i="148"/>
  <c r="J21" i="148"/>
  <c r="I21" i="148"/>
  <c r="I32" i="148" s="1"/>
  <c r="N40" i="148"/>
  <c r="M40" i="148"/>
  <c r="L40" i="148"/>
  <c r="K40" i="148"/>
  <c r="J40" i="148"/>
  <c r="I40" i="148"/>
  <c r="J41" i="148" s="1"/>
  <c r="K41" i="148"/>
  <c r="E39" i="139"/>
  <c r="E29" i="139" s="1"/>
  <c r="D39" i="139"/>
  <c r="M37" i="139"/>
  <c r="M33" i="139"/>
  <c r="T32" i="139"/>
  <c r="M31" i="139"/>
  <c r="M29" i="139"/>
  <c r="T28" i="139"/>
  <c r="M25" i="139"/>
  <c r="T24" i="139"/>
  <c r="M24" i="139"/>
  <c r="T20" i="139"/>
  <c r="L18" i="139"/>
  <c r="M6" i="139" s="1"/>
  <c r="M17" i="139"/>
  <c r="E17" i="139"/>
  <c r="M16" i="139"/>
  <c r="M15" i="139"/>
  <c r="M14" i="139"/>
  <c r="M10" i="139"/>
  <c r="T9" i="139"/>
  <c r="T6" i="139"/>
  <c r="E6" i="139"/>
  <c r="F14" i="149"/>
  <c r="K7" i="149"/>
  <c r="K9" i="149"/>
  <c r="K15" i="149" s="1"/>
  <c r="L41" i="148" l="1"/>
  <c r="K32" i="148"/>
  <c r="N41" i="148"/>
  <c r="J32" i="148"/>
  <c r="M33" i="148"/>
  <c r="L33" i="148"/>
  <c r="J33" i="148"/>
  <c r="N33" i="148"/>
  <c r="M41" i="148"/>
  <c r="K10" i="149"/>
  <c r="M23" i="139"/>
  <c r="T39" i="139" s="1"/>
  <c r="M20" i="139"/>
  <c r="M18" i="139"/>
  <c r="K33" i="148" l="1"/>
  <c r="M2" i="139"/>
  <c r="P2" i="139" l="1"/>
  <c r="T2" i="139"/>
</calcChain>
</file>

<file path=xl/sharedStrings.xml><?xml version="1.0" encoding="utf-8"?>
<sst xmlns="http://schemas.openxmlformats.org/spreadsheetml/2006/main" count="252" uniqueCount="192">
  <si>
    <t>バリアフリー環境整備促進事業</t>
    <rPh sb="6" eb="8">
      <t>カンキョウ</t>
    </rPh>
    <rPh sb="8" eb="10">
      <t>セイビ</t>
    </rPh>
    <rPh sb="10" eb="12">
      <t>ソクシン</t>
    </rPh>
    <rPh sb="12" eb="14">
      <t>ジギョウ</t>
    </rPh>
    <phoneticPr fontId="12"/>
  </si>
  <si>
    <t>うち現況の供用済み区域面積（㎡）</t>
    <rPh sb="2" eb="4">
      <t>ゲンキョウ</t>
    </rPh>
    <rPh sb="5" eb="6">
      <t>トモ</t>
    </rPh>
    <phoneticPr fontId="12"/>
  </si>
  <si>
    <t>道路</t>
    <rPh sb="0" eb="2">
      <t>ドウロ</t>
    </rPh>
    <phoneticPr fontId="12"/>
  </si>
  <si>
    <t>標準地点数</t>
    <rPh sb="0" eb="2">
      <t>ヒョウジュン</t>
    </rPh>
    <rPh sb="2" eb="3">
      <t>チ</t>
    </rPh>
    <rPh sb="3" eb="5">
      <t>テンスウ</t>
    </rPh>
    <phoneticPr fontId="12"/>
  </si>
  <si>
    <t>公示価格の平均値（円/㎡）</t>
    <rPh sb="0" eb="2">
      <t>コウジ</t>
    </rPh>
    <rPh sb="2" eb="4">
      <t>カカク</t>
    </rPh>
    <rPh sb="5" eb="7">
      <t>ヘイキン</t>
    </rPh>
    <rPh sb="7" eb="8">
      <t>チ</t>
    </rPh>
    <phoneticPr fontId="12"/>
  </si>
  <si>
    <t>Cnを考慮しない場合の交付限度額（Y1)</t>
    <rPh sb="3" eb="5">
      <t>コウリョ</t>
    </rPh>
    <rPh sb="8" eb="10">
      <t>バアイ</t>
    </rPh>
    <rPh sb="11" eb="13">
      <t>コウフ</t>
    </rPh>
    <rPh sb="13" eb="15">
      <t>ゲンド</t>
    </rPh>
    <rPh sb="15" eb="16">
      <t>ガク</t>
    </rPh>
    <phoneticPr fontId="12"/>
  </si>
  <si>
    <t>市街地再開発事業による施設建築物</t>
    <rPh sb="0" eb="3">
      <t>シガイチ</t>
    </rPh>
    <rPh sb="3" eb="6">
      <t>サイカイハツ</t>
    </rPh>
    <rPh sb="6" eb="8">
      <t>ジギョウ</t>
    </rPh>
    <rPh sb="11" eb="13">
      <t>シセツ</t>
    </rPh>
    <rPh sb="13" eb="16">
      <t>ケンチクブツ</t>
    </rPh>
    <phoneticPr fontId="12"/>
  </si>
  <si>
    <t>単位面積あたりの標準的な補償費</t>
    <rPh sb="0" eb="2">
      <t>タンイ</t>
    </rPh>
    <rPh sb="2" eb="4">
      <t>メンセキ</t>
    </rPh>
    <rPh sb="8" eb="11">
      <t>ヒョウジュンテキ</t>
    </rPh>
    <rPh sb="12" eb="14">
      <t>ホショウ</t>
    </rPh>
    <rPh sb="14" eb="15">
      <t>ヒ</t>
    </rPh>
    <phoneticPr fontId="12"/>
  </si>
  <si>
    <t>施設建築物の延べ面積（㎡）</t>
    <rPh sb="0" eb="2">
      <t>シセツ</t>
    </rPh>
    <rPh sb="2" eb="5">
      <t>ケンチクブツ</t>
    </rPh>
    <rPh sb="6" eb="7">
      <t>ノ</t>
    </rPh>
    <rPh sb="8" eb="10">
      <t>メンセキ</t>
    </rPh>
    <phoneticPr fontId="12"/>
  </si>
  <si>
    <r>
      <t>当該区域内の</t>
    </r>
    <r>
      <rPr>
        <sz val="11"/>
        <rFont val="ＭＳ Ｐゴシック"/>
        <family val="3"/>
        <charset val="128"/>
      </rPr>
      <t>戸数密度（戸/㎡）</t>
    </r>
    <rPh sb="0" eb="2">
      <t>トウガイ</t>
    </rPh>
    <rPh sb="2" eb="5">
      <t>クイキナイ</t>
    </rPh>
    <rPh sb="6" eb="8">
      <t>コスウ</t>
    </rPh>
    <rPh sb="8" eb="10">
      <t>ミツド</t>
    </rPh>
    <rPh sb="11" eb="12">
      <t>コ</t>
    </rPh>
    <phoneticPr fontId="12"/>
  </si>
  <si>
    <t>標準共同施設整備費（円/㎡）</t>
    <rPh sb="0" eb="2">
      <t>ヒョウジュン</t>
    </rPh>
    <rPh sb="2" eb="4">
      <t>キョウドウ</t>
    </rPh>
    <rPh sb="4" eb="6">
      <t>シセツ</t>
    </rPh>
    <rPh sb="6" eb="9">
      <t>セイビヒ</t>
    </rPh>
    <rPh sb="10" eb="11">
      <t>エン</t>
    </rPh>
    <phoneticPr fontId="12"/>
  </si>
  <si>
    <t>標準補償費（円/戸）</t>
    <rPh sb="0" eb="2">
      <t>ヒョウジュン</t>
    </rPh>
    <rPh sb="2" eb="4">
      <t>ホショウ</t>
    </rPh>
    <rPh sb="4" eb="5">
      <t>ヒ</t>
    </rPh>
    <rPh sb="6" eb="7">
      <t>エン</t>
    </rPh>
    <rPh sb="8" eb="9">
      <t>コ</t>
    </rPh>
    <phoneticPr fontId="12"/>
  </si>
  <si>
    <t>電線共同溝等</t>
    <rPh sb="0" eb="2">
      <t>デンセン</t>
    </rPh>
    <rPh sb="2" eb="4">
      <t>キョウドウ</t>
    </rPh>
    <rPh sb="4" eb="5">
      <t>ミゾ</t>
    </rPh>
    <rPh sb="5" eb="6">
      <t>ナド</t>
    </rPh>
    <phoneticPr fontId="12"/>
  </si>
  <si>
    <r>
      <t>電線共同溝等</t>
    </r>
    <r>
      <rPr>
        <sz val="11"/>
        <rFont val="ＭＳ Ｐゴシック"/>
        <family val="3"/>
        <charset val="128"/>
      </rPr>
      <t>延長（ｍ）</t>
    </r>
    <rPh sb="0" eb="2">
      <t>デンセン</t>
    </rPh>
    <rPh sb="2" eb="4">
      <t>キョウドウ</t>
    </rPh>
    <rPh sb="4" eb="5">
      <t>コウ</t>
    </rPh>
    <rPh sb="5" eb="6">
      <t>トウ</t>
    </rPh>
    <rPh sb="6" eb="8">
      <t>エンチョウ</t>
    </rPh>
    <phoneticPr fontId="12"/>
  </si>
  <si>
    <t>標準整備費（円/ｍ）</t>
    <rPh sb="0" eb="2">
      <t>ヒョウジュン</t>
    </rPh>
    <rPh sb="2" eb="5">
      <t>セイビヒ</t>
    </rPh>
    <rPh sb="6" eb="7">
      <t>エン</t>
    </rPh>
    <phoneticPr fontId="12"/>
  </si>
  <si>
    <t>標準整備費（円/㎡）</t>
    <rPh sb="0" eb="2">
      <t>ヒョウジュン</t>
    </rPh>
    <rPh sb="2" eb="5">
      <t>セイビヒ</t>
    </rPh>
    <rPh sb="6" eb="7">
      <t>エン</t>
    </rPh>
    <phoneticPr fontId="12"/>
  </si>
  <si>
    <t>人工地盤</t>
    <rPh sb="0" eb="2">
      <t>ジンコウ</t>
    </rPh>
    <rPh sb="2" eb="4">
      <t>ジバン</t>
    </rPh>
    <phoneticPr fontId="12"/>
  </si>
  <si>
    <t>控除額</t>
    <rPh sb="0" eb="2">
      <t>コウジョ</t>
    </rPh>
    <rPh sb="2" eb="3">
      <t>ガク</t>
    </rPh>
    <phoneticPr fontId="12"/>
  </si>
  <si>
    <t>百万円</t>
    <rPh sb="0" eb="2">
      <t>ヒャクマン</t>
    </rPh>
    <rPh sb="2" eb="3">
      <t>エン</t>
    </rPh>
    <phoneticPr fontId="12"/>
  </si>
  <si>
    <t>地域交流センター等の公益施設（建築物）</t>
    <rPh sb="0" eb="2">
      <t>チイキ</t>
    </rPh>
    <rPh sb="2" eb="4">
      <t>コウリュウ</t>
    </rPh>
    <rPh sb="8" eb="9">
      <t>トウ</t>
    </rPh>
    <rPh sb="10" eb="12">
      <t>コウエキ</t>
    </rPh>
    <rPh sb="12" eb="14">
      <t>シセツ</t>
    </rPh>
    <rPh sb="15" eb="18">
      <t>ケンチクブツ</t>
    </rPh>
    <phoneticPr fontId="12"/>
  </si>
  <si>
    <r>
      <t>人工</t>
    </r>
    <r>
      <rPr>
        <sz val="11"/>
        <rFont val="ＭＳ Ｐゴシック"/>
        <family val="3"/>
        <charset val="128"/>
      </rPr>
      <t>地盤の延べ面積（㎡）</t>
    </r>
    <rPh sb="0" eb="2">
      <t>ジンコウ</t>
    </rPh>
    <rPh sb="2" eb="4">
      <t>ジバン</t>
    </rPh>
    <rPh sb="5" eb="6">
      <t>ノ</t>
    </rPh>
    <rPh sb="7" eb="9">
      <t>メンセキ</t>
    </rPh>
    <phoneticPr fontId="12"/>
  </si>
  <si>
    <t>累計進捗率　（％）</t>
    <rPh sb="0" eb="2">
      <t>ルイケイ</t>
    </rPh>
    <rPh sb="2" eb="4">
      <t>シンチョク</t>
    </rPh>
    <rPh sb="4" eb="5">
      <t>リツ</t>
    </rPh>
    <phoneticPr fontId="12"/>
  </si>
  <si>
    <t>＜(参考）年次計画＞</t>
    <rPh sb="2" eb="4">
      <t>サンコウ</t>
    </rPh>
    <rPh sb="5" eb="7">
      <t>ネンジ</t>
    </rPh>
    <rPh sb="7" eb="9">
      <t>ケイカク</t>
    </rPh>
    <phoneticPr fontId="12"/>
  </si>
  <si>
    <t>・灰色のセルは関数により自動計算される部分を表しており、灰色のセルには手を加えないこと。</t>
    <phoneticPr fontId="12"/>
  </si>
  <si>
    <t>・基幹事業、提案事業それぞれの年次計画を事業別に記入すること。</t>
    <rPh sb="1" eb="3">
      <t>キカン</t>
    </rPh>
    <rPh sb="3" eb="5">
      <t>ジギョウ</t>
    </rPh>
    <rPh sb="6" eb="8">
      <t>テイアン</t>
    </rPh>
    <rPh sb="8" eb="10">
      <t>ジギョウ</t>
    </rPh>
    <rPh sb="15" eb="17">
      <t>ネンジ</t>
    </rPh>
    <rPh sb="17" eb="19">
      <t>ケイカク</t>
    </rPh>
    <rPh sb="20" eb="22">
      <t>ジギョウ</t>
    </rPh>
    <rPh sb="22" eb="23">
      <t>ベツ</t>
    </rPh>
    <rPh sb="24" eb="26">
      <t>キニュウ</t>
    </rPh>
    <phoneticPr fontId="12"/>
  </si>
  <si>
    <t>・「交付対象事業費」については、交付対象事業等に関する事項における「交付対象事業費」と同額になる。</t>
    <rPh sb="2" eb="4">
      <t>コウフ</t>
    </rPh>
    <rPh sb="4" eb="6">
      <t>タイショウ</t>
    </rPh>
    <rPh sb="6" eb="8">
      <t>ジギョウ</t>
    </rPh>
    <rPh sb="8" eb="9">
      <t>ヒ</t>
    </rPh>
    <rPh sb="16" eb="18">
      <t>コウフ</t>
    </rPh>
    <rPh sb="18" eb="20">
      <t>タイショウ</t>
    </rPh>
    <rPh sb="20" eb="22">
      <t>ジギョウ</t>
    </rPh>
    <rPh sb="34" eb="36">
      <t>コウフ</t>
    </rPh>
    <rPh sb="36" eb="38">
      <t>タイショウ</t>
    </rPh>
    <rPh sb="38" eb="40">
      <t>ジギョウ</t>
    </rPh>
    <rPh sb="40" eb="41">
      <t>ヒ</t>
    </rPh>
    <rPh sb="43" eb="45">
      <t>ドウガク</t>
    </rPh>
    <phoneticPr fontId="12"/>
  </si>
  <si>
    <t>・累計進捗率の欄は、各年度末までの累計進捗率を％で小数第１位まで記入すること（小数第２位以下切り捨て）。累積の進捗率であり、単年度の進捗率ではないことに注意。この累積進捗率は毎年増加していき、最終年度には100%となる。</t>
    <rPh sb="1" eb="3">
      <t>ルイケイ</t>
    </rPh>
    <rPh sb="3" eb="5">
      <t>シンチョク</t>
    </rPh>
    <rPh sb="5" eb="6">
      <t>リツ</t>
    </rPh>
    <rPh sb="7" eb="8">
      <t>ラン</t>
    </rPh>
    <rPh sb="10" eb="11">
      <t>カク</t>
    </rPh>
    <rPh sb="11" eb="14">
      <t>ネンドマツ</t>
    </rPh>
    <rPh sb="17" eb="19">
      <t>ルイケイ</t>
    </rPh>
    <rPh sb="19" eb="21">
      <t>シンチョク</t>
    </rPh>
    <rPh sb="21" eb="22">
      <t>リツ</t>
    </rPh>
    <rPh sb="25" eb="27">
      <t>ショウスウ</t>
    </rPh>
    <rPh sb="27" eb="28">
      <t>ダイ</t>
    </rPh>
    <rPh sb="29" eb="30">
      <t>イ</t>
    </rPh>
    <rPh sb="32" eb="34">
      <t>キニュウ</t>
    </rPh>
    <rPh sb="52" eb="54">
      <t>ルイセキ</t>
    </rPh>
    <rPh sb="55" eb="57">
      <t>シンチョク</t>
    </rPh>
    <rPh sb="57" eb="58">
      <t>リツ</t>
    </rPh>
    <rPh sb="62" eb="65">
      <t>タンネンド</t>
    </rPh>
    <rPh sb="66" eb="68">
      <t>シンチョク</t>
    </rPh>
    <rPh sb="68" eb="69">
      <t>リツ</t>
    </rPh>
    <rPh sb="76" eb="78">
      <t>チュウイ</t>
    </rPh>
    <rPh sb="81" eb="83">
      <t>ルイセキ</t>
    </rPh>
    <rPh sb="83" eb="85">
      <t>シンチョク</t>
    </rPh>
    <rPh sb="85" eb="86">
      <t>リツ</t>
    </rPh>
    <rPh sb="87" eb="89">
      <t>マイネン</t>
    </rPh>
    <rPh sb="89" eb="91">
      <t>ゾウカ</t>
    </rPh>
    <rPh sb="96" eb="98">
      <t>サイシュウ</t>
    </rPh>
    <rPh sb="98" eb="100">
      <t>ネンド</t>
    </rPh>
    <phoneticPr fontId="12"/>
  </si>
  <si>
    <t>事業費</t>
    <rPh sb="0" eb="3">
      <t>ジギョウヒ</t>
    </rPh>
    <phoneticPr fontId="12"/>
  </si>
  <si>
    <t>【記入要領】</t>
    <rPh sb="1" eb="3">
      <t>キニュウ</t>
    </rPh>
    <rPh sb="3" eb="5">
      <t>ヨウリョウ</t>
    </rPh>
    <phoneticPr fontId="12"/>
  </si>
  <si>
    <t>　○○○地区（○○県○○市）　現況図</t>
    <rPh sb="4" eb="6">
      <t>チク</t>
    </rPh>
    <rPh sb="9" eb="10">
      <t>ケン</t>
    </rPh>
    <rPh sb="12" eb="13">
      <t>シ</t>
    </rPh>
    <rPh sb="15" eb="17">
      <t>ゲンキョウ</t>
    </rPh>
    <rPh sb="17" eb="18">
      <t>ズ</t>
    </rPh>
    <phoneticPr fontId="12"/>
  </si>
  <si>
    <t>交付対象事業別概要</t>
    <rPh sb="0" eb="2">
      <t>こうふ</t>
    </rPh>
    <rPh sb="2" eb="4">
      <t>たいしょう</t>
    </rPh>
    <phoneticPr fontId="12" type="Hiragana" alignment="distributed"/>
  </si>
  <si>
    <t>公園</t>
    <rPh sb="0" eb="2">
      <t>コウエン</t>
    </rPh>
    <phoneticPr fontId="12"/>
  </si>
  <si>
    <t>河川</t>
    <rPh sb="0" eb="2">
      <t>カセン</t>
    </rPh>
    <phoneticPr fontId="12"/>
  </si>
  <si>
    <t>合計</t>
    <rPh sb="0" eb="2">
      <t>ゴウケイ</t>
    </rPh>
    <phoneticPr fontId="12"/>
  </si>
  <si>
    <t>公共施設の現況整備水準</t>
    <rPh sb="0" eb="2">
      <t>コウキョウ</t>
    </rPh>
    <rPh sb="2" eb="4">
      <t>シセツ</t>
    </rPh>
    <rPh sb="5" eb="7">
      <t>ゲンキョウ</t>
    </rPh>
    <rPh sb="7" eb="9">
      <t>セイビ</t>
    </rPh>
    <rPh sb="9" eb="11">
      <t>スイジュン</t>
    </rPh>
    <phoneticPr fontId="12"/>
  </si>
  <si>
    <t>建設予定戸数（戸）</t>
    <rPh sb="0" eb="2">
      <t>ケンセツ</t>
    </rPh>
    <rPh sb="2" eb="4">
      <t>ヨテイ</t>
    </rPh>
    <rPh sb="4" eb="6">
      <t>コスウ</t>
    </rPh>
    <rPh sb="7" eb="8">
      <t>ト</t>
    </rPh>
    <phoneticPr fontId="12"/>
  </si>
  <si>
    <t>超高層</t>
    <rPh sb="0" eb="3">
      <t>チョウコウソウ</t>
    </rPh>
    <phoneticPr fontId="12"/>
  </si>
  <si>
    <t>区域面積（㎡）</t>
    <rPh sb="0" eb="2">
      <t>クイキ</t>
    </rPh>
    <rPh sb="2" eb="4">
      <t>メンセキ</t>
    </rPh>
    <phoneticPr fontId="12"/>
  </si>
  <si>
    <t>整備水準が明らかになっている類似市街地等からの推定</t>
    <rPh sb="0" eb="2">
      <t>セイビ</t>
    </rPh>
    <rPh sb="2" eb="4">
      <t>スイジュン</t>
    </rPh>
    <rPh sb="5" eb="6">
      <t>アキ</t>
    </rPh>
    <rPh sb="14" eb="16">
      <t>ルイジ</t>
    </rPh>
    <rPh sb="16" eb="19">
      <t>シガイチ</t>
    </rPh>
    <rPh sb="19" eb="20">
      <t>トウ</t>
    </rPh>
    <rPh sb="23" eb="25">
      <t>スイテイ</t>
    </rPh>
    <phoneticPr fontId="12"/>
  </si>
  <si>
    <t>一般</t>
    <rPh sb="0" eb="2">
      <t>イッパン</t>
    </rPh>
    <phoneticPr fontId="12"/>
  </si>
  <si>
    <t>当該区域の特性に応じて国土交通大臣が定める割合</t>
    <rPh sb="0" eb="2">
      <t>トウガイ</t>
    </rPh>
    <rPh sb="2" eb="4">
      <t>クイキ</t>
    </rPh>
    <rPh sb="5" eb="7">
      <t>トクセイ</t>
    </rPh>
    <rPh sb="8" eb="9">
      <t>オウ</t>
    </rPh>
    <rPh sb="11" eb="13">
      <t>コクド</t>
    </rPh>
    <rPh sb="13" eb="15">
      <t>コウツウ</t>
    </rPh>
    <rPh sb="15" eb="17">
      <t>ダイジン</t>
    </rPh>
    <rPh sb="18" eb="19">
      <t>サダ</t>
    </rPh>
    <rPh sb="21" eb="23">
      <t>ワリアイ</t>
    </rPh>
    <phoneticPr fontId="12"/>
  </si>
  <si>
    <t>割合</t>
    <phoneticPr fontId="12"/>
  </si>
  <si>
    <t>特別地区</t>
    <rPh sb="0" eb="2">
      <t>トクベツ</t>
    </rPh>
    <rPh sb="2" eb="4">
      <t>チク</t>
    </rPh>
    <phoneticPr fontId="12"/>
  </si>
  <si>
    <t>大都市地区</t>
    <rPh sb="0" eb="3">
      <t>ダイトシ</t>
    </rPh>
    <rPh sb="3" eb="5">
      <t>チク</t>
    </rPh>
    <phoneticPr fontId="12"/>
  </si>
  <si>
    <t>多雪寒冷地区</t>
    <rPh sb="0" eb="1">
      <t>タ</t>
    </rPh>
    <rPh sb="1" eb="2">
      <t>セツ</t>
    </rPh>
    <rPh sb="2" eb="4">
      <t>カンレイ</t>
    </rPh>
    <rPh sb="4" eb="6">
      <t>チク</t>
    </rPh>
    <phoneticPr fontId="12"/>
  </si>
  <si>
    <t>広場</t>
    <rPh sb="0" eb="2">
      <t>ヒロバ</t>
    </rPh>
    <phoneticPr fontId="12"/>
  </si>
  <si>
    <r>
      <t>奄美</t>
    </r>
    <r>
      <rPr>
        <sz val="11"/>
        <rFont val="ＭＳ Ｐゴシック"/>
        <family val="3"/>
        <charset val="128"/>
      </rPr>
      <t>地区</t>
    </r>
    <rPh sb="0" eb="2">
      <t>アマミ</t>
    </rPh>
    <rPh sb="2" eb="4">
      <t>チク</t>
    </rPh>
    <phoneticPr fontId="12"/>
  </si>
  <si>
    <t>Ｃｌ</t>
    <phoneticPr fontId="12"/>
  </si>
  <si>
    <t>上限床面積（㎡）</t>
    <rPh sb="0" eb="2">
      <t>ジョウゲン</t>
    </rPh>
    <rPh sb="2" eb="5">
      <t>ユカメンセキ</t>
    </rPh>
    <phoneticPr fontId="12"/>
  </si>
  <si>
    <t>施設名（事業名）</t>
    <rPh sb="0" eb="2">
      <t>シセツ</t>
    </rPh>
    <rPh sb="2" eb="3">
      <t>メイ</t>
    </rPh>
    <rPh sb="4" eb="6">
      <t>ジギョウ</t>
    </rPh>
    <rPh sb="6" eb="7">
      <t>メイ</t>
    </rPh>
    <phoneticPr fontId="12"/>
  </si>
  <si>
    <t>国庫補助事業費等（百万円）</t>
    <rPh sb="0" eb="2">
      <t>コッコ</t>
    </rPh>
    <rPh sb="2" eb="4">
      <t>ホジョ</t>
    </rPh>
    <rPh sb="4" eb="6">
      <t>ジギョウ</t>
    </rPh>
    <phoneticPr fontId="12"/>
  </si>
  <si>
    <t>協議して額を定める大規模構造物等</t>
    <rPh sb="0" eb="2">
      <t>キョウギ</t>
    </rPh>
    <rPh sb="4" eb="5">
      <t>ガク</t>
    </rPh>
    <rPh sb="6" eb="7">
      <t>サダ</t>
    </rPh>
    <rPh sb="9" eb="12">
      <t>ダイキボ</t>
    </rPh>
    <rPh sb="12" eb="15">
      <t>コウゾウブツ</t>
    </rPh>
    <rPh sb="15" eb="16">
      <t>トウ</t>
    </rPh>
    <phoneticPr fontId="12"/>
  </si>
  <si>
    <t>調整池</t>
    <rPh sb="0" eb="2">
      <t>チョウセイ</t>
    </rPh>
    <rPh sb="2" eb="3">
      <t>イケ</t>
    </rPh>
    <phoneticPr fontId="12"/>
  </si>
  <si>
    <t>大規模構造物等</t>
    <rPh sb="0" eb="3">
      <t>ダイキボ</t>
    </rPh>
    <rPh sb="3" eb="6">
      <t>コウゾウブツ</t>
    </rPh>
    <rPh sb="6" eb="7">
      <t>トウ</t>
    </rPh>
    <phoneticPr fontId="12"/>
  </si>
  <si>
    <t>協議状況</t>
    <rPh sb="0" eb="2">
      <t>キョウギ</t>
    </rPh>
    <rPh sb="2" eb="4">
      <t>ジョウキョウ</t>
    </rPh>
    <phoneticPr fontId="12"/>
  </si>
  <si>
    <t>整備費（円）</t>
    <rPh sb="0" eb="3">
      <t>セイビヒ</t>
    </rPh>
    <rPh sb="4" eb="5">
      <t>エン</t>
    </rPh>
    <phoneticPr fontId="12"/>
  </si>
  <si>
    <r>
      <t>調整池</t>
    </r>
    <r>
      <rPr>
        <sz val="11"/>
        <rFont val="ＭＳ Ｐゴシック"/>
        <family val="3"/>
        <charset val="128"/>
      </rPr>
      <t>の容積（ｍ</t>
    </r>
    <r>
      <rPr>
        <vertAlign val="superscript"/>
        <sz val="6"/>
        <rFont val="ＭＳ Ｐゴシック"/>
        <family val="3"/>
        <charset val="128"/>
      </rPr>
      <t>3</t>
    </r>
    <r>
      <rPr>
        <sz val="11"/>
        <rFont val="ＭＳ Ｐゴシック"/>
        <family val="3"/>
        <charset val="128"/>
      </rPr>
      <t>）</t>
    </r>
    <rPh sb="0" eb="2">
      <t>チョウセイ</t>
    </rPh>
    <rPh sb="2" eb="3">
      <t>イケ</t>
    </rPh>
    <rPh sb="4" eb="6">
      <t>ヨウセキ</t>
    </rPh>
    <phoneticPr fontId="12"/>
  </si>
  <si>
    <r>
      <t>標準整備費（円/ｍ</t>
    </r>
    <r>
      <rPr>
        <vertAlign val="superscript"/>
        <sz val="6"/>
        <rFont val="ＭＳ Ｐゴシック"/>
        <family val="3"/>
        <charset val="128"/>
      </rPr>
      <t>3</t>
    </r>
    <r>
      <rPr>
        <sz val="11"/>
        <rFont val="ＭＳ Ｐゴシック"/>
        <family val="3"/>
        <charset val="128"/>
      </rPr>
      <t>）</t>
    </r>
    <rPh sb="0" eb="2">
      <t>ヒョウジュン</t>
    </rPh>
    <rPh sb="2" eb="5">
      <t>セイビヒ</t>
    </rPh>
    <rPh sb="6" eb="7">
      <t>エン</t>
    </rPh>
    <phoneticPr fontId="12"/>
  </si>
  <si>
    <t>河川整備延長（ｍ）</t>
    <rPh sb="0" eb="2">
      <t>カセン</t>
    </rPh>
    <rPh sb="2" eb="4">
      <t>セイビ</t>
    </rPh>
    <rPh sb="4" eb="6">
      <t>エンチョウ</t>
    </rPh>
    <phoneticPr fontId="12"/>
  </si>
  <si>
    <t>Ｃｎを考慮した場合の交付限度額（Y2)</t>
    <rPh sb="3" eb="5">
      <t>コウリョ</t>
    </rPh>
    <rPh sb="7" eb="9">
      <t>バアイ</t>
    </rPh>
    <rPh sb="10" eb="12">
      <t>コウフ</t>
    </rPh>
    <rPh sb="12" eb="14">
      <t>ゲンド</t>
    </rPh>
    <rPh sb="14" eb="15">
      <t>ガク</t>
    </rPh>
    <phoneticPr fontId="12"/>
  </si>
  <si>
    <t>＜交付限度額算定表＞</t>
    <rPh sb="8" eb="9">
      <t>ヒョウ</t>
    </rPh>
    <phoneticPr fontId="12"/>
  </si>
  <si>
    <t>・水色、黄色及びベージュ色のセルは計画作成者において記入すべき部分（黄色のセルは太枠内のいずれか一つのセルに“○”を記入、ベージュ色のセルは該当する場合に“○”を記入）を表し、灰色のセルは関数により自動計算される部分を表す。水色及び黄色のセルは記入漏れがないよう留意するとともに、灰色のセルには手を加えないこと。</t>
    <rPh sb="1" eb="3">
      <t>ミズイロ</t>
    </rPh>
    <rPh sb="4" eb="6">
      <t>キイロ</t>
    </rPh>
    <rPh sb="6" eb="7">
      <t>オヨ</t>
    </rPh>
    <rPh sb="12" eb="13">
      <t>イロ</t>
    </rPh>
    <rPh sb="17" eb="19">
      <t>ケイカク</t>
    </rPh>
    <rPh sb="19" eb="21">
      <t>サクセイ</t>
    </rPh>
    <rPh sb="21" eb="22">
      <t>シャ</t>
    </rPh>
    <rPh sb="26" eb="28">
      <t>キニュウ</t>
    </rPh>
    <rPh sb="31" eb="33">
      <t>ブブン</t>
    </rPh>
    <rPh sb="34" eb="36">
      <t>キイロ</t>
    </rPh>
    <rPh sb="48" eb="49">
      <t>ヒト</t>
    </rPh>
    <rPh sb="58" eb="60">
      <t>キニュウ</t>
    </rPh>
    <rPh sb="65" eb="66">
      <t>イロ</t>
    </rPh>
    <rPh sb="70" eb="72">
      <t>ガイトウ</t>
    </rPh>
    <rPh sb="74" eb="76">
      <t>バアイ</t>
    </rPh>
    <rPh sb="81" eb="83">
      <t>キニュウ</t>
    </rPh>
    <rPh sb="85" eb="86">
      <t>アラワ</t>
    </rPh>
    <rPh sb="88" eb="90">
      <t>ハイイロ</t>
    </rPh>
    <rPh sb="94" eb="96">
      <t>カンスウ</t>
    </rPh>
    <rPh sb="99" eb="101">
      <t>ジドウ</t>
    </rPh>
    <rPh sb="101" eb="103">
      <t>ケイサン</t>
    </rPh>
    <rPh sb="106" eb="108">
      <t>ブブン</t>
    </rPh>
    <rPh sb="109" eb="110">
      <t>アラワ</t>
    </rPh>
    <rPh sb="112" eb="114">
      <t>ミズイロ</t>
    </rPh>
    <rPh sb="114" eb="115">
      <t>オヨ</t>
    </rPh>
    <rPh sb="116" eb="118">
      <t>キイロ</t>
    </rPh>
    <rPh sb="122" eb="124">
      <t>キニュウ</t>
    </rPh>
    <rPh sb="124" eb="125">
      <t>モ</t>
    </rPh>
    <rPh sb="131" eb="133">
      <t>リュウイ</t>
    </rPh>
    <rPh sb="140" eb="142">
      <t>ハイイロ</t>
    </rPh>
    <rPh sb="147" eb="148">
      <t>テ</t>
    </rPh>
    <rPh sb="149" eb="150">
      <t>クワ</t>
    </rPh>
    <phoneticPr fontId="12"/>
  </si>
  <si>
    <t>・関数による自動計算を行うため、計画作成者において記入すべき部分は、特に単位に留意すること。</t>
    <rPh sb="1" eb="3">
      <t>カンスウ</t>
    </rPh>
    <rPh sb="6" eb="8">
      <t>ジドウ</t>
    </rPh>
    <rPh sb="8" eb="10">
      <t>ケイサン</t>
    </rPh>
    <rPh sb="11" eb="12">
      <t>オコナ</t>
    </rPh>
    <rPh sb="16" eb="18">
      <t>ケイカク</t>
    </rPh>
    <rPh sb="18" eb="20">
      <t>サクセイ</t>
    </rPh>
    <rPh sb="20" eb="21">
      <t>シャ</t>
    </rPh>
    <rPh sb="25" eb="27">
      <t>キニュウ</t>
    </rPh>
    <rPh sb="30" eb="32">
      <t>ブブン</t>
    </rPh>
    <rPh sb="34" eb="35">
      <t>トク</t>
    </rPh>
    <rPh sb="36" eb="38">
      <t>タンイ</t>
    </rPh>
    <rPh sb="39" eb="41">
      <t>リュウイ</t>
    </rPh>
    <phoneticPr fontId="12"/>
  </si>
  <si>
    <t>・広域的な地域の人々の利用に供する大規模な公園等の面積を控除した結果、区域の面積が10ha未満となる場合は、地区特性において“区域の面積が10ha未満の地区”とみなす。</t>
    <rPh sb="1" eb="4">
      <t>コウイキテキ</t>
    </rPh>
    <rPh sb="5" eb="7">
      <t>チイキ</t>
    </rPh>
    <rPh sb="8" eb="10">
      <t>ヒトビト</t>
    </rPh>
    <rPh sb="11" eb="13">
      <t>リヨウ</t>
    </rPh>
    <rPh sb="14" eb="15">
      <t>キョウ</t>
    </rPh>
    <rPh sb="17" eb="20">
      <t>ダイキボ</t>
    </rPh>
    <rPh sb="21" eb="23">
      <t>コウエン</t>
    </rPh>
    <rPh sb="23" eb="24">
      <t>トウ</t>
    </rPh>
    <rPh sb="25" eb="27">
      <t>メンセキ</t>
    </rPh>
    <rPh sb="28" eb="30">
      <t>コウジョ</t>
    </rPh>
    <rPh sb="32" eb="34">
      <t>ケッカ</t>
    </rPh>
    <rPh sb="35" eb="37">
      <t>クイキ</t>
    </rPh>
    <rPh sb="38" eb="40">
      <t>メンセキ</t>
    </rPh>
    <rPh sb="45" eb="47">
      <t>ミマン</t>
    </rPh>
    <rPh sb="50" eb="52">
      <t>バアイ</t>
    </rPh>
    <rPh sb="54" eb="56">
      <t>チク</t>
    </rPh>
    <rPh sb="56" eb="58">
      <t>トクセイ</t>
    </rPh>
    <rPh sb="63" eb="65">
      <t>クイキ</t>
    </rPh>
    <rPh sb="66" eb="68">
      <t>メンセキ</t>
    </rPh>
    <rPh sb="73" eb="75">
      <t>ミマン</t>
    </rPh>
    <rPh sb="76" eb="78">
      <t>チク</t>
    </rPh>
    <phoneticPr fontId="12"/>
  </si>
  <si>
    <t>・地価（公示価格）について、計画区域内に標準地点がない場合は、「標準地点数」欄に“0”を記入するとともに、「公示価格の平均値」欄には、近傍の標準地点から計画区域内の用途等を勘案して３点程度を選び、その平均価格を記入すること。</t>
    <rPh sb="1" eb="3">
      <t>チカ</t>
    </rPh>
    <rPh sb="4" eb="6">
      <t>コウジ</t>
    </rPh>
    <rPh sb="6" eb="8">
      <t>カカク</t>
    </rPh>
    <rPh sb="14" eb="16">
      <t>ケイカク</t>
    </rPh>
    <rPh sb="16" eb="19">
      <t>クイキナイ</t>
    </rPh>
    <rPh sb="20" eb="22">
      <t>ヒョウジュン</t>
    </rPh>
    <rPh sb="22" eb="24">
      <t>チテン</t>
    </rPh>
    <rPh sb="27" eb="29">
      <t>バアイ</t>
    </rPh>
    <rPh sb="35" eb="37">
      <t>テンスウ</t>
    </rPh>
    <rPh sb="38" eb="39">
      <t>ラン</t>
    </rPh>
    <rPh sb="44" eb="46">
      <t>キニュウ</t>
    </rPh>
    <rPh sb="63" eb="64">
      <t>ラン</t>
    </rPh>
    <rPh sb="67" eb="69">
      <t>キンボウ</t>
    </rPh>
    <rPh sb="70" eb="72">
      <t>ヒョウジュン</t>
    </rPh>
    <rPh sb="72" eb="74">
      <t>チテン</t>
    </rPh>
    <rPh sb="76" eb="78">
      <t>ケイカク</t>
    </rPh>
    <rPh sb="78" eb="81">
      <t>クイキナイ</t>
    </rPh>
    <rPh sb="82" eb="84">
      <t>ヨウト</t>
    </rPh>
    <rPh sb="84" eb="85">
      <t>トウ</t>
    </rPh>
    <rPh sb="86" eb="88">
      <t>カンアン</t>
    </rPh>
    <rPh sb="91" eb="92">
      <t>テン</t>
    </rPh>
    <rPh sb="92" eb="94">
      <t>テイド</t>
    </rPh>
    <rPh sb="95" eb="96">
      <t>エラ</t>
    </rPh>
    <rPh sb="100" eb="102">
      <t>ヘイキン</t>
    </rPh>
    <rPh sb="102" eb="104">
      <t>カカク</t>
    </rPh>
    <rPh sb="105" eb="107">
      <t>キニュウ</t>
    </rPh>
    <phoneticPr fontId="12"/>
  </si>
  <si>
    <t>［控除額］</t>
    <rPh sb="1" eb="3">
      <t>コウジョ</t>
    </rPh>
    <rPh sb="3" eb="4">
      <t>ガク</t>
    </rPh>
    <phoneticPr fontId="12"/>
  </si>
  <si>
    <t>既存建造物活用事業</t>
    <rPh sb="0" eb="2">
      <t>キゾン</t>
    </rPh>
    <rPh sb="2" eb="5">
      <t>ケンゾウブツ</t>
    </rPh>
    <rPh sb="5" eb="7">
      <t>カツヨウ</t>
    </rPh>
    <rPh sb="7" eb="9">
      <t>ジギョウ</t>
    </rPh>
    <phoneticPr fontId="12"/>
  </si>
  <si>
    <t>事業主体</t>
    <rPh sb="0" eb="2">
      <t>ジギョウ</t>
    </rPh>
    <rPh sb="2" eb="4">
      <t>シュタイ</t>
    </rPh>
    <phoneticPr fontId="12"/>
  </si>
  <si>
    <t>円/㎡</t>
    <rPh sb="0" eb="1">
      <t>エン</t>
    </rPh>
    <phoneticPr fontId="12"/>
  </si>
  <si>
    <t>百万円</t>
    <rPh sb="0" eb="3">
      <t>ヒャクマンエン</t>
    </rPh>
    <phoneticPr fontId="12"/>
  </si>
  <si>
    <t>計</t>
    <rPh sb="0" eb="1">
      <t>ケイ</t>
    </rPh>
    <phoneticPr fontId="12"/>
  </si>
  <si>
    <t>面積（㎡）</t>
    <rPh sb="0" eb="2">
      <t>メンセキ</t>
    </rPh>
    <phoneticPr fontId="12"/>
  </si>
  <si>
    <t>㎡</t>
    <phoneticPr fontId="12"/>
  </si>
  <si>
    <t>・公共施設の現況整備水準は、“整備水準が明らかになっている類似市街地等からの推定”、“個別公共施設の積み上げ”いずれの方法によってもよいが、算出される交付限度額（Ｙ１）が要綱第５後段の規定に基づく交付限度額（Ｘ）を大きく上回らない場合は、“個別公共施設の積み上げ”によるものとする。</t>
    <rPh sb="1" eb="3">
      <t>コウキョウ</t>
    </rPh>
    <rPh sb="3" eb="5">
      <t>シセツ</t>
    </rPh>
    <rPh sb="6" eb="8">
      <t>ゲンキョウ</t>
    </rPh>
    <rPh sb="8" eb="10">
      <t>セイビ</t>
    </rPh>
    <rPh sb="10" eb="12">
      <t>スイジュン</t>
    </rPh>
    <rPh sb="43" eb="45">
      <t>コベツ</t>
    </rPh>
    <rPh sb="45" eb="47">
      <t>コウキョウ</t>
    </rPh>
    <rPh sb="47" eb="49">
      <t>シセツ</t>
    </rPh>
    <rPh sb="50" eb="51">
      <t>ツ</t>
    </rPh>
    <rPh sb="52" eb="53">
      <t>ア</t>
    </rPh>
    <rPh sb="59" eb="61">
      <t>ホウホウ</t>
    </rPh>
    <rPh sb="115" eb="117">
      <t>バアイ</t>
    </rPh>
    <rPh sb="120" eb="122">
      <t>コベツ</t>
    </rPh>
    <rPh sb="122" eb="124">
      <t>コウキョウ</t>
    </rPh>
    <rPh sb="124" eb="126">
      <t>シセツ</t>
    </rPh>
    <rPh sb="127" eb="128">
      <t>ツ</t>
    </rPh>
    <rPh sb="129" eb="130">
      <t>ア</t>
    </rPh>
    <phoneticPr fontId="12"/>
  </si>
  <si>
    <t>・「推定現況整備水準」欄は、パーセントではなく小数（第２位まで）で記入すること。</t>
    <rPh sb="2" eb="4">
      <t>スイテイ</t>
    </rPh>
    <rPh sb="4" eb="6">
      <t>ゲンキョウ</t>
    </rPh>
    <rPh sb="6" eb="8">
      <t>セイビ</t>
    </rPh>
    <rPh sb="8" eb="10">
      <t>スイジュン</t>
    </rPh>
    <rPh sb="11" eb="12">
      <t>ラン</t>
    </rPh>
    <rPh sb="23" eb="25">
      <t>ショウスウ</t>
    </rPh>
    <rPh sb="26" eb="27">
      <t>ダイ</t>
    </rPh>
    <rPh sb="28" eb="29">
      <t>イ</t>
    </rPh>
    <rPh sb="33" eb="35">
      <t>キニュウ</t>
    </rPh>
    <phoneticPr fontId="12"/>
  </si>
  <si>
    <t>・道路とは、道路法の道路以外にも、現に道路として使用されている道路も含む。</t>
    <rPh sb="1" eb="3">
      <t>ドウロ</t>
    </rPh>
    <rPh sb="6" eb="9">
      <t>ドウロホウ</t>
    </rPh>
    <rPh sb="10" eb="12">
      <t>ドウロ</t>
    </rPh>
    <rPh sb="12" eb="14">
      <t>イガイ</t>
    </rPh>
    <rPh sb="17" eb="18">
      <t>ゲン</t>
    </rPh>
    <rPh sb="19" eb="21">
      <t>ドウロ</t>
    </rPh>
    <rPh sb="24" eb="26">
      <t>シヨウ</t>
    </rPh>
    <rPh sb="31" eb="33">
      <t>ドウロ</t>
    </rPh>
    <rPh sb="34" eb="35">
      <t>フク</t>
    </rPh>
    <phoneticPr fontId="12"/>
  </si>
  <si>
    <t>・Ｃｎを考慮しない交付限度額（Ｙ１）が要綱第５後段の規定に基づく交付限度額（Ｘ）と等しい若しくは上回る場合は、∑Ｃｎを算出する必要はない。</t>
    <rPh sb="4" eb="6">
      <t>コウリョ</t>
    </rPh>
    <rPh sb="9" eb="11">
      <t>コウフ</t>
    </rPh>
    <rPh sb="11" eb="13">
      <t>ゲンド</t>
    </rPh>
    <rPh sb="13" eb="14">
      <t>ガク</t>
    </rPh>
    <rPh sb="19" eb="21">
      <t>ヨウコウ</t>
    </rPh>
    <rPh sb="21" eb="22">
      <t>ダイ</t>
    </rPh>
    <rPh sb="23" eb="25">
      <t>コウダン</t>
    </rPh>
    <rPh sb="26" eb="28">
      <t>キテイ</t>
    </rPh>
    <rPh sb="29" eb="30">
      <t>モト</t>
    </rPh>
    <rPh sb="32" eb="34">
      <t>コウフ</t>
    </rPh>
    <rPh sb="34" eb="36">
      <t>ゲンド</t>
    </rPh>
    <rPh sb="36" eb="37">
      <t>ガク</t>
    </rPh>
    <rPh sb="41" eb="42">
      <t>ヒト</t>
    </rPh>
    <rPh sb="44" eb="45">
      <t>モ</t>
    </rPh>
    <rPh sb="48" eb="50">
      <t>ウワマワ</t>
    </rPh>
    <rPh sb="51" eb="53">
      <t>バアイ</t>
    </rPh>
    <rPh sb="59" eb="61">
      <t>サンシュツ</t>
    </rPh>
    <rPh sb="63" eb="65">
      <t>ヒツヨウ</t>
    </rPh>
    <phoneticPr fontId="12"/>
  </si>
  <si>
    <t>・下水道、地域交流センター等の公益施設（建築物）、住宅施設、調整池、河川、市街地再開発事業による再開発建築物、電線共同溝等、人工地盤、協議して額を定める大規模構造物等のうち、当計画において整備するとされている場合に、ベージュ色のセルに“○”を記入した上で、必要事項を記入すること。</t>
    <rPh sb="1" eb="4">
      <t>ゲスイドウ</t>
    </rPh>
    <rPh sb="5" eb="7">
      <t>チイキ</t>
    </rPh>
    <rPh sb="7" eb="9">
      <t>コウリュウ</t>
    </rPh>
    <rPh sb="13" eb="14">
      <t>トウ</t>
    </rPh>
    <rPh sb="15" eb="17">
      <t>コウエキ</t>
    </rPh>
    <rPh sb="17" eb="19">
      <t>シセツ</t>
    </rPh>
    <rPh sb="20" eb="23">
      <t>ケンチクブツ</t>
    </rPh>
    <rPh sb="25" eb="27">
      <t>ジュウタク</t>
    </rPh>
    <rPh sb="27" eb="29">
      <t>シセツ</t>
    </rPh>
    <rPh sb="30" eb="32">
      <t>チョウセイ</t>
    </rPh>
    <rPh sb="32" eb="33">
      <t>イケ</t>
    </rPh>
    <rPh sb="34" eb="36">
      <t>カセン</t>
    </rPh>
    <rPh sb="37" eb="40">
      <t>シガイチ</t>
    </rPh>
    <rPh sb="40" eb="43">
      <t>サイカイハツ</t>
    </rPh>
    <rPh sb="43" eb="45">
      <t>ジギョウ</t>
    </rPh>
    <rPh sb="48" eb="51">
      <t>サイカイハツ</t>
    </rPh>
    <rPh sb="51" eb="54">
      <t>ケンチクブツ</t>
    </rPh>
    <rPh sb="55" eb="57">
      <t>デンセン</t>
    </rPh>
    <rPh sb="57" eb="59">
      <t>キョウドウ</t>
    </rPh>
    <rPh sb="59" eb="60">
      <t>コウ</t>
    </rPh>
    <rPh sb="60" eb="61">
      <t>トウ</t>
    </rPh>
    <rPh sb="62" eb="64">
      <t>ジンコウ</t>
    </rPh>
    <rPh sb="64" eb="66">
      <t>ジバン</t>
    </rPh>
    <rPh sb="87" eb="88">
      <t>トウ</t>
    </rPh>
    <rPh sb="88" eb="90">
      <t>ケイカク</t>
    </rPh>
    <rPh sb="94" eb="96">
      <t>セイビ</t>
    </rPh>
    <rPh sb="104" eb="106">
      <t>バアイ</t>
    </rPh>
    <rPh sb="112" eb="113">
      <t>イロ</t>
    </rPh>
    <rPh sb="121" eb="123">
      <t>キニュウ</t>
    </rPh>
    <rPh sb="125" eb="126">
      <t>ウエ</t>
    </rPh>
    <rPh sb="128" eb="130">
      <t>ヒツヨウ</t>
    </rPh>
    <rPh sb="130" eb="132">
      <t>ジコウ</t>
    </rPh>
    <rPh sb="133" eb="135">
      <t>キニュウ</t>
    </rPh>
    <phoneticPr fontId="12"/>
  </si>
  <si>
    <t>・地域交流センター等の公益施設（建築物）とは、市町村が整備又は整備費を負担する公共公益目的の建築物である。</t>
    <rPh sb="1" eb="3">
      <t>チイキ</t>
    </rPh>
    <rPh sb="3" eb="5">
      <t>コウリュウ</t>
    </rPh>
    <rPh sb="9" eb="10">
      <t>トウ</t>
    </rPh>
    <rPh sb="11" eb="13">
      <t>コウエキ</t>
    </rPh>
    <rPh sb="13" eb="15">
      <t>シセツ</t>
    </rPh>
    <rPh sb="16" eb="19">
      <t>ケンチクブツ</t>
    </rPh>
    <rPh sb="23" eb="26">
      <t>シチョウソン</t>
    </rPh>
    <rPh sb="27" eb="29">
      <t>セイビ</t>
    </rPh>
    <rPh sb="29" eb="30">
      <t>マタ</t>
    </rPh>
    <rPh sb="31" eb="34">
      <t>セイビヒ</t>
    </rPh>
    <rPh sb="35" eb="37">
      <t>フタン</t>
    </rPh>
    <rPh sb="39" eb="41">
      <t>コウキョウ</t>
    </rPh>
    <rPh sb="41" eb="43">
      <t>コウエキ</t>
    </rPh>
    <rPh sb="43" eb="45">
      <t>モクテキ</t>
    </rPh>
    <rPh sb="46" eb="49">
      <t>ケンチクブツ</t>
    </rPh>
    <phoneticPr fontId="12"/>
  </si>
  <si>
    <t>・住宅施設のうち超高層とは、地上階数が２０階以上のものである。</t>
    <rPh sb="1" eb="3">
      <t>ジュウタク</t>
    </rPh>
    <rPh sb="3" eb="5">
      <t>シセツ</t>
    </rPh>
    <rPh sb="8" eb="11">
      <t>チョウコウソウ</t>
    </rPh>
    <rPh sb="14" eb="16">
      <t>チジョウ</t>
    </rPh>
    <rPh sb="16" eb="18">
      <t>カイスウ</t>
    </rPh>
    <rPh sb="21" eb="22">
      <t>カイ</t>
    </rPh>
    <rPh sb="22" eb="24">
      <t>イジョウ</t>
    </rPh>
    <phoneticPr fontId="12"/>
  </si>
  <si>
    <t>・協議して額を定める大規模構造物等をＣｎに算入する場合は、大規模構造物等の概要、整備費の積算根拠等の資料を添付すること。</t>
    <rPh sb="1" eb="3">
      <t>キョウギ</t>
    </rPh>
    <rPh sb="5" eb="6">
      <t>ガク</t>
    </rPh>
    <rPh sb="7" eb="8">
      <t>サダ</t>
    </rPh>
    <rPh sb="10" eb="13">
      <t>ダイキボ</t>
    </rPh>
    <rPh sb="13" eb="16">
      <t>コウゾウブツ</t>
    </rPh>
    <rPh sb="16" eb="17">
      <t>トウ</t>
    </rPh>
    <rPh sb="21" eb="23">
      <t>サンニュウ</t>
    </rPh>
    <rPh sb="25" eb="27">
      <t>バアイ</t>
    </rPh>
    <phoneticPr fontId="12"/>
  </si>
  <si>
    <t>・協議して額を定める大規模構造物等における「協議状況」欄は、“協議済”、“未協議”のいずれかを記入すること。</t>
    <rPh sb="1" eb="3">
      <t>キョウギ</t>
    </rPh>
    <rPh sb="5" eb="6">
      <t>ガク</t>
    </rPh>
    <rPh sb="7" eb="8">
      <t>サダ</t>
    </rPh>
    <rPh sb="10" eb="13">
      <t>ダイキボ</t>
    </rPh>
    <rPh sb="13" eb="16">
      <t>コウゾウブツ</t>
    </rPh>
    <rPh sb="16" eb="17">
      <t>トウ</t>
    </rPh>
    <rPh sb="22" eb="24">
      <t>キョウギ</t>
    </rPh>
    <rPh sb="24" eb="26">
      <t>ジョウキョウ</t>
    </rPh>
    <rPh sb="27" eb="28">
      <t>ラン</t>
    </rPh>
    <rPh sb="31" eb="33">
      <t>キョウギ</t>
    </rPh>
    <rPh sb="33" eb="34">
      <t>ズ</t>
    </rPh>
    <rPh sb="37" eb="38">
      <t>ミ</t>
    </rPh>
    <rPh sb="38" eb="40">
      <t>キョウギ</t>
    </rPh>
    <rPh sb="47" eb="49">
      <t>キニュウ</t>
    </rPh>
    <phoneticPr fontId="12"/>
  </si>
  <si>
    <t>（事業費：百万円）</t>
  </si>
  <si>
    <t>基幹事業</t>
    <rPh sb="0" eb="2">
      <t>キカン</t>
    </rPh>
    <rPh sb="2" eb="4">
      <t>ジギョウ</t>
    </rPh>
    <phoneticPr fontId="12"/>
  </si>
  <si>
    <t>事業</t>
    <rPh sb="0" eb="2">
      <t>ジギョウ</t>
    </rPh>
    <phoneticPr fontId="12"/>
  </si>
  <si>
    <t>事業箇所名</t>
    <rPh sb="0" eb="2">
      <t>ジギョウ</t>
    </rPh>
    <rPh sb="2" eb="4">
      <t>カショ</t>
    </rPh>
    <rPh sb="4" eb="5">
      <t>メイ</t>
    </rPh>
    <phoneticPr fontId="12"/>
  </si>
  <si>
    <r>
      <t>交付</t>
    </r>
    <r>
      <rPr>
        <sz val="11"/>
        <rFont val="ＭＳ Ｐゴシック"/>
        <family val="3"/>
        <charset val="128"/>
      </rPr>
      <t>対象</t>
    </r>
    <rPh sb="0" eb="2">
      <t>コウフ</t>
    </rPh>
    <rPh sb="2" eb="4">
      <t>タイショウ</t>
    </rPh>
    <phoneticPr fontId="12"/>
  </si>
  <si>
    <t>細項目</t>
    <rPh sb="0" eb="3">
      <t>サイコウモク</t>
    </rPh>
    <phoneticPr fontId="12"/>
  </si>
  <si>
    <t>駐車場有効利用システム</t>
    <rPh sb="0" eb="3">
      <t>チュウシャジョウ</t>
    </rPh>
    <rPh sb="3" eb="5">
      <t>ユウコウ</t>
    </rPh>
    <rPh sb="5" eb="7">
      <t>リヨウ</t>
    </rPh>
    <phoneticPr fontId="12"/>
  </si>
  <si>
    <t>市街地再開発事業</t>
    <rPh sb="0" eb="3">
      <t>シガイチ</t>
    </rPh>
    <rPh sb="3" eb="6">
      <t>サイカイハツ</t>
    </rPh>
    <rPh sb="6" eb="8">
      <t>ジギョウ</t>
    </rPh>
    <phoneticPr fontId="12"/>
  </si>
  <si>
    <t>街なみ環境整備事業</t>
    <rPh sb="0" eb="1">
      <t>マチ</t>
    </rPh>
    <rPh sb="3" eb="5">
      <t>カンキョウ</t>
    </rPh>
    <rPh sb="5" eb="7">
      <t>セイビ</t>
    </rPh>
    <rPh sb="7" eb="9">
      <t>ジギョウ</t>
    </rPh>
    <phoneticPr fontId="12"/>
  </si>
  <si>
    <t>提案事業</t>
    <rPh sb="0" eb="2">
      <t>テイアン</t>
    </rPh>
    <rPh sb="2" eb="4">
      <t>ジギョウ</t>
    </rPh>
    <phoneticPr fontId="12"/>
  </si>
  <si>
    <t>地域創造
支援事業</t>
    <rPh sb="0" eb="2">
      <t>チイキ</t>
    </rPh>
    <rPh sb="2" eb="4">
      <t>ソウゾウ</t>
    </rPh>
    <rPh sb="5" eb="7">
      <t>シエン</t>
    </rPh>
    <rPh sb="7" eb="9">
      <t>ジギョウ</t>
    </rPh>
    <phoneticPr fontId="12"/>
  </si>
  <si>
    <t>事業活用
調査</t>
    <rPh sb="0" eb="2">
      <t>ジギョウ</t>
    </rPh>
    <rPh sb="2" eb="4">
      <t>カツヨウ</t>
    </rPh>
    <rPh sb="5" eb="7">
      <t>チョウサ</t>
    </rPh>
    <phoneticPr fontId="12"/>
  </si>
  <si>
    <t>地域生活基盤施設</t>
    <rPh sb="0" eb="2">
      <t>チイキ</t>
    </rPh>
    <rPh sb="2" eb="4">
      <t>セイカツ</t>
    </rPh>
    <rPh sb="4" eb="6">
      <t>キバン</t>
    </rPh>
    <rPh sb="6" eb="8">
      <t>シセツ</t>
    </rPh>
    <phoneticPr fontId="12"/>
  </si>
  <si>
    <t>高質空間形成施設</t>
    <rPh sb="0" eb="2">
      <t>コウシツ</t>
    </rPh>
    <rPh sb="2" eb="4">
      <t>クウカン</t>
    </rPh>
    <rPh sb="4" eb="6">
      <t>ケイセイ</t>
    </rPh>
    <rPh sb="6" eb="8">
      <t>シセツ</t>
    </rPh>
    <phoneticPr fontId="12"/>
  </si>
  <si>
    <t>国費率</t>
    <rPh sb="0" eb="2">
      <t>コクヒ</t>
    </rPh>
    <rPh sb="2" eb="3">
      <t>リツ</t>
    </rPh>
    <phoneticPr fontId="12"/>
  </si>
  <si>
    <t>土地区画整理事業</t>
    <rPh sb="0" eb="2">
      <t>トチ</t>
    </rPh>
    <rPh sb="2" eb="4">
      <t>クカク</t>
    </rPh>
    <rPh sb="4" eb="6">
      <t>セイリ</t>
    </rPh>
    <rPh sb="6" eb="8">
      <t>ジギョウ</t>
    </rPh>
    <phoneticPr fontId="12"/>
  </si>
  <si>
    <t>規則第16条第1項に基づく交付限度額（Y)</t>
    <rPh sb="0" eb="2">
      <t>キソク</t>
    </rPh>
    <rPh sb="2" eb="3">
      <t>ダイ</t>
    </rPh>
    <rPh sb="5" eb="6">
      <t>ジョウ</t>
    </rPh>
    <rPh sb="6" eb="7">
      <t>ダイ</t>
    </rPh>
    <rPh sb="8" eb="9">
      <t>コウ</t>
    </rPh>
    <rPh sb="10" eb="11">
      <t>モト</t>
    </rPh>
    <rPh sb="13" eb="15">
      <t>コウフ</t>
    </rPh>
    <rPh sb="15" eb="17">
      <t>ゲンド</t>
    </rPh>
    <rPh sb="17" eb="18">
      <t>ガク</t>
    </rPh>
    <phoneticPr fontId="12"/>
  </si>
  <si>
    <t>本計画における交付限度額</t>
    <rPh sb="0" eb="1">
      <t>ホン</t>
    </rPh>
    <rPh sb="1" eb="3">
      <t>ケイカク</t>
    </rPh>
    <rPh sb="7" eb="9">
      <t>コウフ</t>
    </rPh>
    <rPh sb="9" eb="11">
      <t>ゲンド</t>
    </rPh>
    <rPh sb="11" eb="12">
      <t>ガク</t>
    </rPh>
    <phoneticPr fontId="12"/>
  </si>
  <si>
    <t>規則第16条第１項に基づく限度額算定</t>
    <rPh sb="0" eb="2">
      <t>キソク</t>
    </rPh>
    <rPh sb="2" eb="3">
      <t>ダイ</t>
    </rPh>
    <rPh sb="5" eb="6">
      <t>ジョウ</t>
    </rPh>
    <rPh sb="6" eb="7">
      <t>ダイ</t>
    </rPh>
    <rPh sb="8" eb="9">
      <t>コウ</t>
    </rPh>
    <rPh sb="10" eb="11">
      <t>モト</t>
    </rPh>
    <rPh sb="13" eb="15">
      <t>ゲンド</t>
    </rPh>
    <rPh sb="15" eb="16">
      <t>ガク</t>
    </rPh>
    <rPh sb="16" eb="18">
      <t>サンテイ</t>
    </rPh>
    <phoneticPr fontId="12"/>
  </si>
  <si>
    <t>Ａｕ</t>
    <phoneticPr fontId="12"/>
  </si>
  <si>
    <t>Ａｐ</t>
    <phoneticPr fontId="12"/>
  </si>
  <si>
    <r>
      <t>住宅</t>
    </r>
    <r>
      <rPr>
        <sz val="11"/>
        <rFont val="ＭＳ Ｐゴシック"/>
        <family val="3"/>
        <charset val="128"/>
      </rPr>
      <t>施設</t>
    </r>
    <rPh sb="0" eb="2">
      <t>ジュウタク</t>
    </rPh>
    <rPh sb="2" eb="4">
      <t>シセツ</t>
    </rPh>
    <phoneticPr fontId="12"/>
  </si>
  <si>
    <t>円</t>
    <rPh sb="0" eb="1">
      <t>エン</t>
    </rPh>
    <phoneticPr fontId="12"/>
  </si>
  <si>
    <t>公共施設の上限整備水準</t>
    <rPh sb="0" eb="2">
      <t>コウキョウ</t>
    </rPh>
    <rPh sb="2" eb="4">
      <t>シセツ</t>
    </rPh>
    <rPh sb="5" eb="7">
      <t>ジョウゲン</t>
    </rPh>
    <rPh sb="7" eb="9">
      <t>セイビ</t>
    </rPh>
    <rPh sb="9" eb="11">
      <t>スイジュン</t>
    </rPh>
    <phoneticPr fontId="12"/>
  </si>
  <si>
    <r>
      <t>区域の面積が10ha</t>
    </r>
    <r>
      <rPr>
        <sz val="11"/>
        <rFont val="ＭＳ Ｐゴシック"/>
        <family val="3"/>
        <charset val="128"/>
      </rPr>
      <t>未満の地区</t>
    </r>
    <rPh sb="0" eb="2">
      <t>クイキ</t>
    </rPh>
    <rPh sb="3" eb="5">
      <t>メンセキ</t>
    </rPh>
    <rPh sb="10" eb="12">
      <t>ミマン</t>
    </rPh>
    <rPh sb="13" eb="15">
      <t>チク</t>
    </rPh>
    <phoneticPr fontId="12"/>
  </si>
  <si>
    <t>推定現況整備水準(小数第２位まで)</t>
    <rPh sb="0" eb="2">
      <t>スイテイ</t>
    </rPh>
    <rPh sb="2" eb="4">
      <t>ゲンキョウ</t>
    </rPh>
    <rPh sb="4" eb="6">
      <t>セイビ</t>
    </rPh>
    <rPh sb="6" eb="8">
      <t>スイジュン</t>
    </rPh>
    <rPh sb="9" eb="11">
      <t>ショウスウ</t>
    </rPh>
    <rPh sb="11" eb="12">
      <t>ダイ</t>
    </rPh>
    <rPh sb="13" eb="14">
      <t>イ</t>
    </rPh>
    <phoneticPr fontId="12"/>
  </si>
  <si>
    <t>推定公共施設面積（㎡）</t>
    <rPh sb="0" eb="2">
      <t>スイテイ</t>
    </rPh>
    <rPh sb="2" eb="4">
      <t>コウキョウ</t>
    </rPh>
    <rPh sb="4" eb="6">
      <t>シセツ</t>
    </rPh>
    <rPh sb="6" eb="8">
      <t>メンセキ</t>
    </rPh>
    <phoneticPr fontId="12"/>
  </si>
  <si>
    <t>標準整備費（円/戸）</t>
    <rPh sb="0" eb="2">
      <t>ヒョウジュン</t>
    </rPh>
    <rPh sb="2" eb="5">
      <t>セイビヒ</t>
    </rPh>
    <rPh sb="6" eb="7">
      <t>エン</t>
    </rPh>
    <rPh sb="8" eb="9">
      <t>コ</t>
    </rPh>
    <phoneticPr fontId="12"/>
  </si>
  <si>
    <t>最近の国勢調査の結果による人口集中地区内</t>
    <rPh sb="0" eb="2">
      <t>サイキン</t>
    </rPh>
    <rPh sb="3" eb="5">
      <t>コクセイ</t>
    </rPh>
    <rPh sb="5" eb="7">
      <t>チョウサ</t>
    </rPh>
    <rPh sb="8" eb="10">
      <t>ケッカ</t>
    </rPh>
    <rPh sb="13" eb="15">
      <t>ジンコウ</t>
    </rPh>
    <rPh sb="15" eb="17">
      <t>シュウチュウ</t>
    </rPh>
    <rPh sb="17" eb="19">
      <t>チク</t>
    </rPh>
    <rPh sb="19" eb="20">
      <t>ナイ</t>
    </rPh>
    <phoneticPr fontId="12"/>
  </si>
  <si>
    <t>北海道特別地区</t>
    <rPh sb="0" eb="3">
      <t>ホッカイドウ</t>
    </rPh>
    <rPh sb="3" eb="5">
      <t>トクベツ</t>
    </rPh>
    <rPh sb="5" eb="7">
      <t>チク</t>
    </rPh>
    <phoneticPr fontId="12"/>
  </si>
  <si>
    <t>個別公共施設の積み上げ</t>
    <rPh sb="0" eb="2">
      <t>コベツ</t>
    </rPh>
    <rPh sb="2" eb="4">
      <t>コウキョウ</t>
    </rPh>
    <rPh sb="4" eb="6">
      <t>シセツ</t>
    </rPh>
    <rPh sb="7" eb="8">
      <t>ツ</t>
    </rPh>
    <rPh sb="9" eb="10">
      <t>ア</t>
    </rPh>
    <phoneticPr fontId="12"/>
  </si>
  <si>
    <t>北海道一般地区</t>
    <rPh sb="0" eb="3">
      <t>ホッカイドウ</t>
    </rPh>
    <rPh sb="3" eb="5">
      <t>イッパン</t>
    </rPh>
    <rPh sb="5" eb="7">
      <t>チク</t>
    </rPh>
    <phoneticPr fontId="12"/>
  </si>
  <si>
    <t>その他の地域</t>
    <rPh sb="2" eb="3">
      <t>タ</t>
    </rPh>
    <rPh sb="4" eb="6">
      <t>チイキ</t>
    </rPh>
    <phoneticPr fontId="12"/>
  </si>
  <si>
    <t>緑地</t>
    <rPh sb="0" eb="2">
      <t>リョクチ</t>
    </rPh>
    <phoneticPr fontId="12"/>
  </si>
  <si>
    <r>
      <t>沖縄</t>
    </r>
    <r>
      <rPr>
        <sz val="11"/>
        <rFont val="ＭＳ Ｐゴシック"/>
        <family val="3"/>
        <charset val="128"/>
      </rPr>
      <t>地区</t>
    </r>
    <rPh sb="0" eb="2">
      <t>オキナワ</t>
    </rPh>
    <rPh sb="2" eb="4">
      <t>チク</t>
    </rPh>
    <phoneticPr fontId="12"/>
  </si>
  <si>
    <t>単位面積あたりの標準的な用地費</t>
    <rPh sb="0" eb="2">
      <t>タンイ</t>
    </rPh>
    <rPh sb="2" eb="4">
      <t>メンセキ</t>
    </rPh>
    <rPh sb="8" eb="11">
      <t>ヒョウジュンテキ</t>
    </rPh>
    <rPh sb="12" eb="15">
      <t>ヨウチヒ</t>
    </rPh>
    <phoneticPr fontId="12"/>
  </si>
  <si>
    <t>公共施設合計</t>
    <rPh sb="0" eb="2">
      <t>コウキョウ</t>
    </rPh>
    <rPh sb="2" eb="4">
      <t>シセツ</t>
    </rPh>
    <rPh sb="4" eb="6">
      <t>ゴウケイ</t>
    </rPh>
    <phoneticPr fontId="12"/>
  </si>
  <si>
    <t>一般地区</t>
    <rPh sb="0" eb="2">
      <t>イッパン</t>
    </rPh>
    <rPh sb="2" eb="4">
      <t>チク</t>
    </rPh>
    <phoneticPr fontId="12"/>
  </si>
  <si>
    <t xml:space="preserve">
</t>
    <phoneticPr fontId="12"/>
  </si>
  <si>
    <t>・各葉に交付対象事業別にその内容が分かる設計図（平面図）を添付すること。</t>
    <phoneticPr fontId="12"/>
  </si>
  <si>
    <t>・設計図は、原則として、事業個所ごとに各々Ａ４一枚とする。ただし、交付金対象事業のうち地域生活基盤施設、高質空間形成施設、高次都市施設、既存建造物活用事業についてはそれぞれ複数の施設を１枚で表示するなど、なるべく少ない枚数で収めること。また、土地区画整理事業の設計図については、「シート１」の様式で添付すること。</t>
    <phoneticPr fontId="12"/>
  </si>
  <si>
    <t>※水色のセルに事業費等必要事項を入力して下さい。（百万円単位）</t>
    <rPh sb="1" eb="2">
      <t>ミズ</t>
    </rPh>
    <rPh sb="2" eb="3">
      <t>イロ</t>
    </rPh>
    <rPh sb="7" eb="9">
      <t>ジギョウ</t>
    </rPh>
    <rPh sb="9" eb="10">
      <t>ヒ</t>
    </rPh>
    <rPh sb="10" eb="11">
      <t>トウ</t>
    </rPh>
    <rPh sb="11" eb="13">
      <t>ヒツヨウ</t>
    </rPh>
    <rPh sb="13" eb="15">
      <t>ジコウ</t>
    </rPh>
    <rPh sb="16" eb="18">
      <t>ニュウリョク</t>
    </rPh>
    <rPh sb="20" eb="21">
      <t>クダ</t>
    </rPh>
    <rPh sb="25" eb="28">
      <t>ヒャクマンエン</t>
    </rPh>
    <rPh sb="28" eb="30">
      <t>タンイ</t>
    </rPh>
    <phoneticPr fontId="12"/>
  </si>
  <si>
    <t>単位：百万円</t>
    <rPh sb="0" eb="2">
      <t>タンイ</t>
    </rPh>
    <rPh sb="3" eb="6">
      <t>ヒャクマンエン</t>
    </rPh>
    <phoneticPr fontId="12"/>
  </si>
  <si>
    <r>
      <t>○交付対象事業費（</t>
    </r>
    <r>
      <rPr>
        <i/>
        <sz val="11"/>
        <rFont val="ＭＳ Ｐゴシック"/>
        <family val="3"/>
        <charset val="128"/>
      </rPr>
      <t>必ず入力</t>
    </r>
    <r>
      <rPr>
        <sz val="11"/>
        <rFont val="ＭＳ Ｐゴシック"/>
        <family val="3"/>
        <charset val="128"/>
      </rPr>
      <t>）</t>
    </r>
    <rPh sb="1" eb="3">
      <t>コウフ</t>
    </rPh>
    <rPh sb="3" eb="5">
      <t>タイショウ</t>
    </rPh>
    <rPh sb="5" eb="7">
      <t>ジギョウ</t>
    </rPh>
    <rPh sb="7" eb="8">
      <t>ヒ</t>
    </rPh>
    <rPh sb="9" eb="10">
      <t>カナラ</t>
    </rPh>
    <rPh sb="11" eb="13">
      <t>ニュウリョク</t>
    </rPh>
    <phoneticPr fontId="12"/>
  </si>
  <si>
    <t>（百万円）</t>
    <rPh sb="1" eb="4">
      <t>ヒャクマンエン</t>
    </rPh>
    <phoneticPr fontId="12"/>
  </si>
  <si>
    <t>交付対象事業費</t>
    <rPh sb="0" eb="2">
      <t>コウフ</t>
    </rPh>
    <rPh sb="2" eb="4">
      <t>タイショウ</t>
    </rPh>
    <rPh sb="4" eb="6">
      <t>ジギョウ</t>
    </rPh>
    <rPh sb="6" eb="7">
      <t>ヒ</t>
    </rPh>
    <phoneticPr fontId="12"/>
  </si>
  <si>
    <t>基幹事業合計（A）</t>
    <rPh sb="0" eb="2">
      <t>キカン</t>
    </rPh>
    <rPh sb="2" eb="4">
      <t>ジギョウ</t>
    </rPh>
    <rPh sb="4" eb="6">
      <t>ゴウケイ</t>
    </rPh>
    <phoneticPr fontId="12"/>
  </si>
  <si>
    <t>（事業費）</t>
    <rPh sb="1" eb="3">
      <t>ジギョウ</t>
    </rPh>
    <rPh sb="3" eb="4">
      <t>ヒ</t>
    </rPh>
    <phoneticPr fontId="12"/>
  </si>
  <si>
    <t>⇒</t>
    <phoneticPr fontId="12"/>
  </si>
  <si>
    <t>①</t>
    <phoneticPr fontId="12"/>
  </si>
  <si>
    <t>（国費）</t>
    <rPh sb="1" eb="3">
      <t>コクヒ</t>
    </rPh>
    <phoneticPr fontId="12"/>
  </si>
  <si>
    <t>提案事業合計（B）</t>
    <rPh sb="0" eb="2">
      <t>テイアン</t>
    </rPh>
    <rPh sb="2" eb="4">
      <t>ジギョウ</t>
    </rPh>
    <rPh sb="4" eb="6">
      <t>ゴウケイ</t>
    </rPh>
    <phoneticPr fontId="12"/>
  </si>
  <si>
    <t>B</t>
    <phoneticPr fontId="12"/>
  </si>
  <si>
    <t>②</t>
    <phoneticPr fontId="12"/>
  </si>
  <si>
    <t>合計(A+B)</t>
    <rPh sb="0" eb="2">
      <t>ゴウケイ</t>
    </rPh>
    <phoneticPr fontId="12"/>
  </si>
  <si>
    <t>上記①、②の小さい方</t>
    <rPh sb="0" eb="2">
      <t>ジョウキ</t>
    </rPh>
    <rPh sb="6" eb="7">
      <t>チイ</t>
    </rPh>
    <rPh sb="9" eb="10">
      <t>ホウ</t>
    </rPh>
    <phoneticPr fontId="12"/>
  </si>
  <si>
    <t>③</t>
    <phoneticPr fontId="12"/>
  </si>
  <si>
    <t>提案事業割合(B/(A+B))</t>
    <rPh sb="0" eb="2">
      <t>テイアン</t>
    </rPh>
    <rPh sb="2" eb="4">
      <t>ジギョウ</t>
    </rPh>
    <rPh sb="4" eb="6">
      <t>ワリアイ</t>
    </rPh>
    <phoneticPr fontId="12"/>
  </si>
  <si>
    <t>国費率（③÷(A+B)）</t>
    <rPh sb="0" eb="2">
      <t>コクヒ</t>
    </rPh>
    <rPh sb="2" eb="3">
      <t>リツ</t>
    </rPh>
    <phoneticPr fontId="12"/>
  </si>
  <si>
    <t>④</t>
    <phoneticPr fontId="12"/>
  </si>
  <si>
    <t>（国費率）</t>
    <rPh sb="1" eb="3">
      <t>コクヒ</t>
    </rPh>
    <rPh sb="3" eb="4">
      <t>リツ</t>
    </rPh>
    <phoneticPr fontId="12"/>
  </si>
  <si>
    <t>○交付限度額、国費率の算出</t>
    <rPh sb="1" eb="3">
      <t>コウフ</t>
    </rPh>
    <rPh sb="3" eb="5">
      <t>ゲンド</t>
    </rPh>
    <rPh sb="5" eb="6">
      <t>ガク</t>
    </rPh>
    <rPh sb="7" eb="9">
      <t>コクヒ</t>
    </rPh>
    <rPh sb="9" eb="10">
      <t>リツ</t>
    </rPh>
    <rPh sb="11" eb="13">
      <t>サンシュツ</t>
    </rPh>
    <phoneticPr fontId="12"/>
  </si>
  <si>
    <t>交付対象事業費(A+B)</t>
    <rPh sb="0" eb="2">
      <t>コウフ</t>
    </rPh>
    <rPh sb="2" eb="4">
      <t>タイショウ</t>
    </rPh>
    <rPh sb="4" eb="6">
      <t>ジギョウ</t>
    </rPh>
    <rPh sb="6" eb="7">
      <t>ヒ</t>
    </rPh>
    <phoneticPr fontId="12"/>
  </si>
  <si>
    <t>交付限度額算定表（その１）</t>
    <rPh sb="7" eb="8">
      <t>ヒョウ</t>
    </rPh>
    <phoneticPr fontId="12"/>
  </si>
  <si>
    <t>∑Ｃｎ</t>
    <phoneticPr fontId="12"/>
  </si>
  <si>
    <t>下水道</t>
    <phoneticPr fontId="12"/>
  </si>
  <si>
    <t>Ｃf</t>
    <phoneticPr fontId="12"/>
  </si>
  <si>
    <t>［Ａｕ］</t>
    <phoneticPr fontId="12"/>
  </si>
  <si>
    <t>［Ｃｌ］</t>
    <phoneticPr fontId="12"/>
  </si>
  <si>
    <t>［Ａｐ］</t>
    <phoneticPr fontId="12"/>
  </si>
  <si>
    <t>［Ｃｎ］</t>
    <phoneticPr fontId="12"/>
  </si>
  <si>
    <t>合計</t>
    <phoneticPr fontId="12"/>
  </si>
  <si>
    <t>累計進捗率 （％）</t>
    <rPh sb="0" eb="2">
      <t>ルイケイ</t>
    </rPh>
    <rPh sb="2" eb="5">
      <t>シンチョクリツ</t>
    </rPh>
    <phoneticPr fontId="12"/>
  </si>
  <si>
    <t>まちづくり活動
推進事業</t>
    <rPh sb="5" eb="7">
      <t>カツドウ</t>
    </rPh>
    <rPh sb="8" eb="10">
      <t>スイシン</t>
    </rPh>
    <rPh sb="10" eb="12">
      <t>ジギョウ</t>
    </rPh>
    <phoneticPr fontId="12"/>
  </si>
  <si>
    <t>令和　　年度</t>
    <rPh sb="0" eb="2">
      <t>レイワ</t>
    </rPh>
    <rPh sb="4" eb="6">
      <t>ネンド</t>
    </rPh>
    <phoneticPr fontId="12"/>
  </si>
  <si>
    <t>令和　　年度</t>
    <phoneticPr fontId="12"/>
  </si>
  <si>
    <t>（参考）関連事業</t>
    <rPh sb="1" eb="3">
      <t>サンコウ</t>
    </rPh>
    <rPh sb="4" eb="6">
      <t>カンレン</t>
    </rPh>
    <rPh sb="6" eb="8">
      <t>ジギョウ</t>
    </rPh>
    <phoneticPr fontId="12"/>
  </si>
  <si>
    <t>・同一事業で複数の事業箇所がある場合（地区内に道路事業が複数路線ある場合等）は、適宜行を追加すること（２枚にまたがっても構わない。）。</t>
    <phoneticPr fontId="12"/>
  </si>
  <si>
    <t>令和　　年度</t>
    <phoneticPr fontId="12"/>
  </si>
  <si>
    <t>滞在環境整備事業</t>
    <rPh sb="0" eb="2">
      <t>タイザイ</t>
    </rPh>
    <rPh sb="2" eb="4">
      <t>カンキョウ</t>
    </rPh>
    <rPh sb="4" eb="6">
      <t>セイビ</t>
    </rPh>
    <rPh sb="6" eb="8">
      <t>ジギョウ</t>
    </rPh>
    <phoneticPr fontId="12"/>
  </si>
  <si>
    <t>○○地区　（○○県○○市）</t>
  </si>
  <si>
    <t>A</t>
    <phoneticPr fontId="12"/>
  </si>
  <si>
    <t>１）式で求まる額（5/10*(A+B)）</t>
    <rPh sb="2" eb="3">
      <t>シキ</t>
    </rPh>
    <rPh sb="4" eb="5">
      <t>モト</t>
    </rPh>
    <rPh sb="7" eb="8">
      <t>ガク</t>
    </rPh>
    <phoneticPr fontId="12"/>
  </si>
  <si>
    <r>
      <t>２）式で求まる額（5/</t>
    </r>
    <r>
      <rPr>
        <sz val="11"/>
        <rFont val="ＭＳ Ｐゴシック"/>
        <family val="3"/>
        <charset val="128"/>
      </rPr>
      <t>8</t>
    </r>
    <r>
      <rPr>
        <sz val="11"/>
        <rFont val="ＭＳ Ｐゴシック"/>
        <family val="3"/>
        <charset val="128"/>
      </rPr>
      <t>*A）</t>
    </r>
    <rPh sb="2" eb="3">
      <t>シキ</t>
    </rPh>
    <rPh sb="4" eb="5">
      <t>モト</t>
    </rPh>
    <rPh sb="7" eb="8">
      <t>ガク</t>
    </rPh>
    <phoneticPr fontId="12"/>
  </si>
  <si>
    <t>交付限度額算定表（その２）（まちなかウォーカブル推進事業）</t>
    <rPh sb="0" eb="2">
      <t>コウフ</t>
    </rPh>
    <rPh sb="2" eb="4">
      <t>ゲンド</t>
    </rPh>
    <rPh sb="4" eb="5">
      <t>ガク</t>
    </rPh>
    <rPh sb="5" eb="7">
      <t>サンテイ</t>
    </rPh>
    <rPh sb="7" eb="8">
      <t>ヒョウ</t>
    </rPh>
    <rPh sb="24" eb="26">
      <t>スイシン</t>
    </rPh>
    <rPh sb="26" eb="28">
      <t>ジギョウ</t>
    </rPh>
    <phoneticPr fontId="12"/>
  </si>
  <si>
    <t>＜まちなかウォーカブル推進事業＞</t>
    <rPh sb="11" eb="13">
      <t>スイシン</t>
    </rPh>
    <rPh sb="13" eb="15">
      <t>ジギョウ</t>
    </rPh>
    <phoneticPr fontId="12"/>
  </si>
  <si>
    <t>各事業の交付要綱に掲げる式による交付限度額の合計（X）</t>
    <rPh sb="0" eb="3">
      <t>カクジギョウ</t>
    </rPh>
    <rPh sb="4" eb="6">
      <t>コウフ</t>
    </rPh>
    <rPh sb="6" eb="8">
      <t>ヨウコウ</t>
    </rPh>
    <rPh sb="9" eb="10">
      <t>カカ</t>
    </rPh>
    <rPh sb="12" eb="13">
      <t>シキ</t>
    </rPh>
    <rPh sb="16" eb="18">
      <t>コウフ</t>
    </rPh>
    <rPh sb="18" eb="20">
      <t>ゲンド</t>
    </rPh>
    <rPh sb="20" eb="21">
      <t>ガク</t>
    </rPh>
    <rPh sb="22" eb="24">
      <t>ゴウケイ</t>
    </rPh>
    <phoneticPr fontId="12"/>
  </si>
  <si>
    <t>様式（２）-①</t>
    <rPh sb="0" eb="2">
      <t>ヨウシキ</t>
    </rPh>
    <phoneticPr fontId="12"/>
  </si>
  <si>
    <t>様式（２）-②</t>
    <rPh sb="0" eb="2">
      <t>ヨウシキ</t>
    </rPh>
    <phoneticPr fontId="12"/>
  </si>
  <si>
    <t>様式（２）-③</t>
    <rPh sb="0" eb="2">
      <t>ヨウシキ</t>
    </rPh>
    <phoneticPr fontId="12"/>
  </si>
  <si>
    <r>
      <t>交付限度額(X</t>
    </r>
    <r>
      <rPr>
        <sz val="11"/>
        <rFont val="ＭＳ Ｐゴシック"/>
        <family val="3"/>
        <charset val="128"/>
      </rPr>
      <t>3</t>
    </r>
    <r>
      <rPr>
        <sz val="11"/>
        <rFont val="ＭＳ Ｐゴシック"/>
        <family val="3"/>
        <charset val="128"/>
      </rPr>
      <t>)</t>
    </r>
    <rPh sb="0" eb="2">
      <t>コウフ</t>
    </rPh>
    <rPh sb="2" eb="4">
      <t>ゲンド</t>
    </rPh>
    <rPh sb="4" eb="5">
      <t>ガク</t>
    </rPh>
    <phoneticPr fontId="12"/>
  </si>
  <si>
    <t>社会資本整備総合交付金交付要綱に掲げる式による限度額算定（詳細）</t>
    <rPh sb="0" eb="2">
      <t>シャカイ</t>
    </rPh>
    <rPh sb="2" eb="4">
      <t>シホン</t>
    </rPh>
    <rPh sb="4" eb="6">
      <t>セイビ</t>
    </rPh>
    <rPh sb="6" eb="8">
      <t>ソウゴウ</t>
    </rPh>
    <rPh sb="8" eb="11">
      <t>コウフキン</t>
    </rPh>
    <rPh sb="11" eb="13">
      <t>コウフ</t>
    </rPh>
    <rPh sb="13" eb="15">
      <t>ヨウコウ</t>
    </rPh>
    <rPh sb="16" eb="17">
      <t>カカ</t>
    </rPh>
    <rPh sb="19" eb="20">
      <t>シキ</t>
    </rPh>
    <rPh sb="23" eb="25">
      <t>ゲンド</t>
    </rPh>
    <rPh sb="25" eb="26">
      <t>ガク</t>
    </rPh>
    <rPh sb="26" eb="28">
      <t>サンテイ</t>
    </rPh>
    <rPh sb="29" eb="31">
      <t>ショウサイ</t>
    </rPh>
    <phoneticPr fontId="12"/>
  </si>
  <si>
    <t>交付限度額（X1、X2、X3）は、各事業の交付要綱に掲げる式で算定された交付限度額を入力すること。</t>
    <rPh sb="0" eb="2">
      <t>コウフ</t>
    </rPh>
    <rPh sb="2" eb="4">
      <t>ゲンド</t>
    </rPh>
    <rPh sb="4" eb="5">
      <t>ガク</t>
    </rPh>
    <rPh sb="31" eb="33">
      <t>サンテイ</t>
    </rPh>
    <rPh sb="36" eb="38">
      <t>コウフ</t>
    </rPh>
    <rPh sb="38" eb="41">
      <t>ゲンドガク</t>
    </rPh>
    <rPh sb="42" eb="44">
      <t>ニュウリョク</t>
    </rPh>
    <phoneticPr fontId="12"/>
  </si>
  <si>
    <t>全体</t>
    <rPh sb="0" eb="2">
      <t>ゼンタイ</t>
    </rPh>
    <phoneticPr fontId="12"/>
  </si>
  <si>
    <t>エリア価値向上整備事業</t>
    <rPh sb="3" eb="11">
      <t>カチコウジョウセイビジギョウ</t>
    </rPh>
    <phoneticPr fontId="12"/>
  </si>
  <si>
    <t>計画策定支援事業</t>
    <rPh sb="0" eb="2">
      <t>ケイカク</t>
    </rPh>
    <rPh sb="2" eb="4">
      <t>サクテイ</t>
    </rPh>
    <rPh sb="4" eb="6">
      <t>シエン</t>
    </rPh>
    <rPh sb="6" eb="8">
      <t>ジギョウ</t>
    </rPh>
    <phoneticPr fontId="12"/>
  </si>
  <si>
    <t>ウォーカブル推進計画の添付書類等</t>
    <rPh sb="6" eb="10">
      <t>すいしんけいかく</t>
    </rPh>
    <rPh sb="11" eb="13">
      <t>てんぷ</t>
    </rPh>
    <rPh sb="13" eb="15">
      <t>しょるい</t>
    </rPh>
    <rPh sb="15" eb="16">
      <t>とう</t>
    </rPh>
    <phoneticPr fontId="12" type="Hiragana" alignment="distributed"/>
  </si>
  <si>
    <t>○○株式会社</t>
    <rPh sb="0" eb="2">
      <t>まるまる</t>
    </rPh>
    <rPh sb="2" eb="6">
      <t>かぶしきがいしゃ</t>
    </rPh>
    <phoneticPr fontId="12" type="Hiragana"/>
  </si>
  <si>
    <t>・ウォーカブル推進計画に位置付けない事業については不要。</t>
    <rPh sb="7" eb="11">
      <t>スイシンケイカク</t>
    </rPh>
    <phoneticPr fontId="12"/>
  </si>
  <si>
    <t>都市再生整備計画関連事業とは別に国庫補助事業等により整備する施設</t>
    <rPh sb="0" eb="12">
      <t>トシサイセイセイビケイカクカンレンジギョウ</t>
    </rPh>
    <rPh sb="14" eb="15">
      <t>ベツ</t>
    </rPh>
    <rPh sb="16" eb="18">
      <t>コッコ</t>
    </rPh>
    <rPh sb="18" eb="20">
      <t>ホジョ</t>
    </rPh>
    <rPh sb="20" eb="23">
      <t>ジギョウナド</t>
    </rPh>
    <rPh sb="26" eb="28">
      <t>セイビ</t>
    </rPh>
    <rPh sb="30" eb="32">
      <t>シセツ</t>
    </rPh>
    <phoneticPr fontId="12"/>
  </si>
  <si>
    <t>・都市再生整備計画関連事業とは別に国庫補助事業等により整備する施設には、国の直轄事業を含む。</t>
    <rPh sb="1" eb="13">
      <t>トシサイセイセイビケイカクカンレンジギョウ</t>
    </rPh>
    <rPh sb="15" eb="16">
      <t>ベツ</t>
    </rPh>
    <rPh sb="17" eb="19">
      <t>コッコ</t>
    </rPh>
    <rPh sb="19" eb="21">
      <t>ホジョ</t>
    </rPh>
    <rPh sb="21" eb="23">
      <t>ジギョウ</t>
    </rPh>
    <rPh sb="23" eb="24">
      <t>トウ</t>
    </rPh>
    <rPh sb="27" eb="29">
      <t>セイビ</t>
    </rPh>
    <rPh sb="31" eb="33">
      <t>シセツ</t>
    </rPh>
    <rPh sb="36" eb="37">
      <t>クニ</t>
    </rPh>
    <rPh sb="38" eb="40">
      <t>チョッカツ</t>
    </rPh>
    <rPh sb="40" eb="42">
      <t>ジギョウ</t>
    </rPh>
    <rPh sb="43" eb="44">
      <t>フク</t>
    </rPh>
    <phoneticPr fontId="12"/>
  </si>
  <si>
    <t>様式（２）-④</t>
    <rPh sb="0" eb="2">
      <t>ヨウシキ</t>
    </rPh>
    <phoneticPr fontId="12"/>
  </si>
  <si>
    <t>様式（２）-⑤</t>
    <rPh sb="0" eb="2">
      <t>ヨウシキ</t>
    </rPh>
    <phoneticPr fontId="12"/>
  </si>
  <si>
    <t>交付要綱に掲げる式による交付限度額</t>
    <rPh sb="0" eb="2">
      <t>コウフ</t>
    </rPh>
    <rPh sb="2" eb="4">
      <t>ヨウコウ</t>
    </rPh>
    <rPh sb="5" eb="6">
      <t>カカ</t>
    </rPh>
    <rPh sb="8" eb="9">
      <t>シキ</t>
    </rPh>
    <rPh sb="12" eb="14">
      <t>コウフ</t>
    </rPh>
    <rPh sb="14" eb="17">
      <t>ゲンドガク</t>
    </rPh>
    <phoneticPr fontId="12"/>
  </si>
  <si>
    <t>年次計画</t>
    <rPh sb="0" eb="2">
      <t>ネンジ</t>
    </rPh>
    <rPh sb="2" eb="4">
      <t>ケイカク</t>
    </rPh>
    <phoneticPr fontId="12"/>
  </si>
  <si>
    <t>⑤</t>
    <phoneticPr fontId="12"/>
  </si>
  <si>
    <t>⑥</t>
    <phoneticPr fontId="12"/>
  </si>
  <si>
    <t>社会資本整備総合交付金交付要綱に掲げる式による交付限度額（③を１万円の位を切り捨て）</t>
    <rPh sb="0" eb="2">
      <t>シャカイ</t>
    </rPh>
    <rPh sb="2" eb="4">
      <t>シホン</t>
    </rPh>
    <rPh sb="4" eb="6">
      <t>セイビ</t>
    </rPh>
    <rPh sb="6" eb="8">
      <t>ソウゴウ</t>
    </rPh>
    <rPh sb="8" eb="11">
      <t>コウフキン</t>
    </rPh>
    <rPh sb="11" eb="13">
      <t>コウフ</t>
    </rPh>
    <rPh sb="13" eb="15">
      <t>ヨウコウ</t>
    </rPh>
    <rPh sb="16" eb="17">
      <t>カカ</t>
    </rPh>
    <rPh sb="19" eb="20">
      <t>シキ</t>
    </rPh>
    <rPh sb="23" eb="25">
      <t>コウフ</t>
    </rPh>
    <rPh sb="25" eb="28">
      <t>ゲンドガク</t>
    </rPh>
    <rPh sb="33" eb="34">
      <t>エン</t>
    </rPh>
    <rPh sb="35" eb="36">
      <t>クライ</t>
    </rPh>
    <rPh sb="37" eb="38">
      <t>キ</t>
    </rPh>
    <rPh sb="39" eb="40">
      <t>ス</t>
    </rPh>
    <phoneticPr fontId="12"/>
  </si>
  <si>
    <t>こどもまんなかまちづくり事業</t>
    <rPh sb="12" eb="14">
      <t>ジギョウ</t>
    </rPh>
    <phoneticPr fontId="12"/>
  </si>
  <si>
    <t>暑熱対策事業</t>
    <rPh sb="0" eb="2">
      <t>ショネツ</t>
    </rPh>
    <rPh sb="2" eb="4">
      <t>タイサク</t>
    </rPh>
    <rPh sb="4" eb="6">
      <t>ジギョウ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</si>
</sst>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
    <numFmt numFmtId="177" formatCode="0.00_ "/>
    <numFmt numFmtId="178" formatCode="#,##0_ ;[Red]\-#,##0\ "/>
    <numFmt numFmtId="179" formatCode="#,##0.0_ "/>
    <numFmt numFmtId="180" formatCode="#,##0_);[Red]\(#,##0\)"/>
    <numFmt numFmtId="181" formatCode="0.000_);[Red]\(0.000\)"/>
    <numFmt numFmtId="182" formatCode="#,##0.000_ "/>
    <numFmt numFmtId="183" formatCode="#,##0.0"/>
    <numFmt numFmtId="184" formatCode="#,##0.000_);[Red]\(#,##0.000\)"/>
  </numFmts>
  <fonts count="20" x14ac:knownFonts="1">
    <font>
      <sz val="11"/>
      <name val="ＭＳ Ｐゴシック"/>
      <family val="3"/>
      <charset val="128"/>
    </font>
    <font>
      <b/>
      <sz val="11"/>
      <name val="ＭＳ Ｐゴシック"/>
      <family val="3"/>
      <charset val="128"/>
    </font>
    <font>
      <i/>
      <sz val="11"/>
      <name val="ＭＳ Ｐゴシック"/>
      <family val="3"/>
      <charset val="128"/>
    </font>
    <font>
      <sz val="11"/>
      <name val="ＭＳ Ｐゴシック"/>
      <family val="3"/>
      <charset val="128"/>
    </font>
    <font>
      <sz val="16"/>
      <name val="ＭＳ Ｐゴシック"/>
      <family val="3"/>
      <charset val="128"/>
    </font>
    <font>
      <i/>
      <sz val="6"/>
      <name val="ＭＳ Ｐゴシック"/>
      <family val="3"/>
      <charset val="128"/>
    </font>
    <font>
      <sz val="8"/>
      <name val="ＭＳ Ｐゴシック"/>
      <family val="3"/>
      <charset val="128"/>
    </font>
    <font>
      <sz val="14"/>
      <name val="ＭＳ Ｐゴシック"/>
      <family val="3"/>
      <charset val="128"/>
    </font>
    <font>
      <sz val="9"/>
      <name val="ＭＳ Ｐゴシック"/>
      <family val="3"/>
      <charset val="128"/>
    </font>
    <font>
      <sz val="20"/>
      <name val="ＭＳ Ｐゴシック"/>
      <family val="3"/>
      <charset val="128"/>
    </font>
    <font>
      <sz val="12"/>
      <name val="ＭＳ Ｐゴシック"/>
      <family val="3"/>
      <charset val="128"/>
    </font>
    <font>
      <sz val="10"/>
      <name val="ＭＳ Ｐゴシック"/>
      <family val="3"/>
      <charset val="128"/>
    </font>
    <font>
      <sz val="6"/>
      <name val="ＭＳ Ｐゴシック"/>
      <family val="3"/>
      <charset val="128"/>
    </font>
    <font>
      <b/>
      <sz val="11"/>
      <color indexed="9"/>
      <name val="ＭＳ Ｐゴシック"/>
      <family val="3"/>
      <charset val="128"/>
    </font>
    <font>
      <vertAlign val="superscript"/>
      <sz val="6"/>
      <name val="ＭＳ Ｐゴシック"/>
      <family val="3"/>
      <charset val="128"/>
    </font>
    <font>
      <b/>
      <sz val="14"/>
      <name val="ＭＳ Ｐゴシック"/>
      <family val="3"/>
      <charset val="128"/>
    </font>
    <font>
      <b/>
      <sz val="16"/>
      <name val="ＭＳ Ｐゴシック"/>
      <family val="3"/>
      <charset val="128"/>
    </font>
    <font>
      <b/>
      <sz val="9"/>
      <name val="ＭＳ Ｐゴシック"/>
      <family val="3"/>
      <charset val="128"/>
    </font>
    <font>
      <sz val="11"/>
      <color rgb="FFFF0000"/>
      <name val="ＭＳ Ｐゴシック"/>
      <family val="3"/>
      <charset val="128"/>
    </font>
    <font>
      <sz val="11"/>
      <color theme="1"/>
      <name val="ＭＳ Ｐゴシック"/>
      <family val="3"/>
      <charset val="128"/>
    </font>
  </fonts>
  <fills count="10">
    <fill>
      <patternFill patternType="none"/>
    </fill>
    <fill>
      <patternFill patternType="gray125"/>
    </fill>
    <fill>
      <patternFill patternType="solid">
        <fgColor indexed="41"/>
        <bgColor indexed="64"/>
      </patternFill>
    </fill>
    <fill>
      <patternFill patternType="solid">
        <fgColor indexed="8"/>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103">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style="thin">
        <color indexed="64"/>
      </right>
      <top style="thin">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medium">
        <color indexed="64"/>
      </right>
      <top style="thin">
        <color indexed="64"/>
      </top>
      <bottom style="hair">
        <color indexed="64"/>
      </bottom>
      <diagonal/>
    </border>
    <border>
      <left style="medium">
        <color indexed="64"/>
      </left>
      <right style="thin">
        <color indexed="64"/>
      </right>
      <top/>
      <bottom/>
      <diagonal/>
    </border>
    <border diagonalUp="1">
      <left style="thin">
        <color indexed="64"/>
      </left>
      <right/>
      <top style="medium">
        <color indexed="64"/>
      </top>
      <bottom style="medium">
        <color indexed="64"/>
      </bottom>
      <diagonal style="thin">
        <color indexed="64"/>
      </diagonal>
    </border>
    <border>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thin">
        <color indexed="64"/>
      </left>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diagonalUp="1">
      <left/>
      <right style="thin">
        <color indexed="64"/>
      </right>
      <top style="medium">
        <color indexed="64"/>
      </top>
      <bottom style="medium">
        <color indexed="64"/>
      </bottom>
      <diagonal style="thin">
        <color indexed="64"/>
      </diagonal>
    </border>
    <border>
      <left style="hair">
        <color indexed="64"/>
      </left>
      <right/>
      <top style="hair">
        <color indexed="64"/>
      </top>
      <bottom style="hair">
        <color indexed="64"/>
      </bottom>
      <diagonal/>
    </border>
    <border diagonalUp="1">
      <left style="thin">
        <color indexed="64"/>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s>
  <cellStyleXfs count="5">
    <xf numFmtId="0" fontId="0" fillId="0" borderId="0"/>
    <xf numFmtId="9" fontId="3" fillId="0" borderId="0" applyFont="0" applyFill="0" applyBorder="0" applyAlignment="0" applyProtection="0"/>
    <xf numFmtId="0" fontId="3" fillId="0" borderId="0" applyProtection="0"/>
    <xf numFmtId="0" fontId="3" fillId="0" borderId="0">
      <alignment vertical="center"/>
    </xf>
    <xf numFmtId="0" fontId="3" fillId="0" borderId="0" applyProtection="0"/>
  </cellStyleXfs>
  <cellXfs count="442">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applyAlignment="1">
      <alignment horizontal="centerContinuous" vertical="center"/>
    </xf>
    <xf numFmtId="0" fontId="6" fillId="0" borderId="0" xfId="0" quotePrefix="1" applyFont="1" applyAlignment="1">
      <alignment horizontal="left" vertical="center"/>
    </xf>
    <xf numFmtId="0" fontId="5" fillId="0" borderId="7" xfId="0" applyFont="1" applyBorder="1" applyAlignment="1">
      <alignment horizontal="left" vertical="center"/>
    </xf>
    <xf numFmtId="0" fontId="0" fillId="0" borderId="0" xfId="0" applyBorder="1" applyAlignment="1">
      <alignment horizontal="centerContinuous"/>
    </xf>
    <xf numFmtId="0" fontId="0" fillId="0" borderId="6" xfId="0" applyBorder="1" applyAlignment="1">
      <alignment horizontal="centerContinuous"/>
    </xf>
    <xf numFmtId="0" fontId="0" fillId="0" borderId="0" xfId="0" applyBorder="1" applyAlignment="1">
      <alignment horizontal="centerContinuous" vertical="center"/>
    </xf>
    <xf numFmtId="0" fontId="4" fillId="0" borderId="8" xfId="0" applyFont="1" applyBorder="1" applyAlignment="1">
      <alignment horizontal="centerContinuous" vertical="center"/>
    </xf>
    <xf numFmtId="0" fontId="0" fillId="0" borderId="0" xfId="0" applyAlignment="1"/>
    <xf numFmtId="0" fontId="7" fillId="0" borderId="0" xfId="0" applyFont="1"/>
    <xf numFmtId="0" fontId="7" fillId="0" borderId="0" xfId="0" applyFont="1" applyAlignment="1">
      <alignment horizontal="right"/>
    </xf>
    <xf numFmtId="0" fontId="4" fillId="0" borderId="0" xfId="0" applyFont="1"/>
    <xf numFmtId="0" fontId="7" fillId="0" borderId="8" xfId="0" applyFont="1" applyBorder="1" applyAlignment="1">
      <alignment horizontal="centerContinuous" vertical="top"/>
    </xf>
    <xf numFmtId="0" fontId="7" fillId="0" borderId="8" xfId="0" applyFont="1" applyBorder="1" applyAlignment="1">
      <alignment horizontal="left"/>
    </xf>
    <xf numFmtId="0" fontId="0" fillId="0" borderId="6" xfId="0" applyBorder="1" applyAlignment="1">
      <alignment horizontal="left"/>
    </xf>
    <xf numFmtId="0" fontId="3" fillId="0" borderId="8" xfId="4" applyFont="1" applyBorder="1" applyAlignment="1">
      <alignment vertical="center"/>
    </xf>
    <xf numFmtId="0" fontId="10" fillId="0" borderId="9" xfId="4" applyFont="1" applyBorder="1" applyAlignment="1">
      <alignment vertical="center"/>
    </xf>
    <xf numFmtId="0" fontId="3" fillId="0" borderId="10" xfId="4" applyFont="1" applyBorder="1" applyAlignment="1">
      <alignment vertical="center"/>
    </xf>
    <xf numFmtId="0" fontId="3" fillId="0" borderId="11" xfId="4" applyFont="1" applyBorder="1" applyAlignment="1">
      <alignment vertical="center"/>
    </xf>
    <xf numFmtId="0" fontId="3" fillId="2" borderId="12" xfId="4" applyFont="1" applyFill="1" applyBorder="1" applyAlignment="1">
      <alignment vertical="center"/>
    </xf>
    <xf numFmtId="0" fontId="3" fillId="0" borderId="7" xfId="4" applyFont="1" applyBorder="1" applyAlignment="1">
      <alignment vertical="center"/>
    </xf>
    <xf numFmtId="0" fontId="3" fillId="0" borderId="3" xfId="4" applyFont="1" applyBorder="1" applyAlignment="1">
      <alignment vertical="center"/>
    </xf>
    <xf numFmtId="0" fontId="3" fillId="0" borderId="5" xfId="4" applyFont="1" applyBorder="1" applyAlignment="1">
      <alignment vertical="center"/>
    </xf>
    <xf numFmtId="0" fontId="3" fillId="0" borderId="4" xfId="4" applyFont="1" applyBorder="1" applyAlignment="1">
      <alignment vertical="center"/>
    </xf>
    <xf numFmtId="0" fontId="3" fillId="0" borderId="13" xfId="4" applyFont="1" applyBorder="1" applyAlignment="1">
      <alignment vertical="center"/>
    </xf>
    <xf numFmtId="0" fontId="4" fillId="0" borderId="0" xfId="4" applyFont="1" applyAlignment="1">
      <alignment vertical="center"/>
    </xf>
    <xf numFmtId="0" fontId="3" fillId="0" borderId="0" xfId="4" applyFont="1" applyAlignment="1">
      <alignment vertical="center"/>
    </xf>
    <xf numFmtId="0" fontId="3" fillId="0" borderId="0" xfId="4" applyFont="1" applyAlignment="1">
      <alignment horizontal="center" vertical="center"/>
    </xf>
    <xf numFmtId="0" fontId="10" fillId="0" borderId="14" xfId="4" applyFont="1" applyBorder="1" applyAlignment="1">
      <alignment vertical="center"/>
    </xf>
    <xf numFmtId="0" fontId="10" fillId="0" borderId="15" xfId="4" applyFont="1" applyBorder="1" applyAlignment="1">
      <alignment vertical="center"/>
    </xf>
    <xf numFmtId="0" fontId="10" fillId="0" borderId="16" xfId="4" applyFont="1" applyBorder="1" applyAlignment="1">
      <alignment vertical="center"/>
    </xf>
    <xf numFmtId="0" fontId="10" fillId="0" borderId="10" xfId="4" applyFont="1" applyBorder="1" applyAlignment="1">
      <alignment vertical="center"/>
    </xf>
    <xf numFmtId="0" fontId="10" fillId="0" borderId="0" xfId="4" applyFont="1" applyAlignment="1">
      <alignment vertical="center"/>
    </xf>
    <xf numFmtId="0" fontId="7" fillId="0" borderId="17" xfId="4" applyFont="1" applyBorder="1" applyAlignment="1">
      <alignment vertical="center"/>
    </xf>
    <xf numFmtId="0" fontId="3" fillId="0" borderId="17" xfId="4" applyFont="1" applyBorder="1" applyAlignment="1">
      <alignment vertical="center"/>
    </xf>
    <xf numFmtId="0" fontId="3" fillId="0" borderId="17" xfId="4" applyFont="1" applyBorder="1" applyAlignment="1">
      <alignment horizontal="center" vertical="center"/>
    </xf>
    <xf numFmtId="0" fontId="13" fillId="3" borderId="14" xfId="4" applyFont="1" applyFill="1" applyBorder="1" applyAlignment="1">
      <alignment vertical="center"/>
    </xf>
    <xf numFmtId="0" fontId="1" fillId="3" borderId="14" xfId="4" applyFont="1" applyFill="1" applyBorder="1" applyAlignment="1">
      <alignment vertical="center"/>
    </xf>
    <xf numFmtId="0" fontId="3" fillId="3" borderId="9" xfId="4" applyFont="1" applyFill="1" applyBorder="1" applyAlignment="1">
      <alignment vertical="center"/>
    </xf>
    <xf numFmtId="0" fontId="13" fillId="3" borderId="10" xfId="4" applyFont="1" applyFill="1" applyBorder="1" applyAlignment="1">
      <alignment vertical="center"/>
    </xf>
    <xf numFmtId="0" fontId="3" fillId="4" borderId="14" xfId="4" applyFont="1" applyFill="1" applyBorder="1" applyAlignment="1">
      <alignment vertical="center"/>
    </xf>
    <xf numFmtId="0" fontId="13" fillId="3" borderId="18" xfId="4" applyFont="1" applyFill="1" applyBorder="1" applyAlignment="1">
      <alignment vertical="center"/>
    </xf>
    <xf numFmtId="0" fontId="3" fillId="5" borderId="18" xfId="4" applyFont="1" applyFill="1" applyBorder="1" applyAlignment="1">
      <alignment horizontal="center" vertical="center"/>
    </xf>
    <xf numFmtId="0" fontId="3" fillId="4" borderId="0" xfId="4" applyFont="1" applyFill="1" applyAlignment="1">
      <alignment vertical="center"/>
    </xf>
    <xf numFmtId="178" fontId="3" fillId="4" borderId="18" xfId="4" applyNumberFormat="1" applyFont="1" applyFill="1" applyBorder="1" applyAlignment="1">
      <alignment vertical="center"/>
    </xf>
    <xf numFmtId="0" fontId="3" fillId="0" borderId="19" xfId="4" applyFont="1" applyBorder="1" applyAlignment="1">
      <alignment vertical="center"/>
    </xf>
    <xf numFmtId="178" fontId="3" fillId="2" borderId="19" xfId="4" applyNumberFormat="1" applyFont="1" applyFill="1" applyBorder="1" applyAlignment="1">
      <alignment vertical="center"/>
    </xf>
    <xf numFmtId="0" fontId="3" fillId="0" borderId="1" xfId="4" applyFont="1" applyBorder="1" applyAlignment="1">
      <alignment vertical="center"/>
    </xf>
    <xf numFmtId="0" fontId="3" fillId="0" borderId="3" xfId="4" applyFont="1" applyFill="1" applyBorder="1" applyAlignment="1">
      <alignment vertical="center"/>
    </xf>
    <xf numFmtId="0" fontId="3" fillId="0" borderId="12" xfId="4" applyFont="1" applyBorder="1" applyAlignment="1">
      <alignment vertical="center"/>
    </xf>
    <xf numFmtId="0" fontId="3" fillId="6" borderId="18" xfId="4" applyFont="1" applyFill="1" applyBorder="1" applyAlignment="1">
      <alignment vertical="center"/>
    </xf>
    <xf numFmtId="0" fontId="3" fillId="0" borderId="6" xfId="4" applyFont="1" applyBorder="1" applyAlignment="1">
      <alignment vertical="center"/>
    </xf>
    <xf numFmtId="0" fontId="3" fillId="0" borderId="20" xfId="4" applyFont="1" applyBorder="1" applyAlignment="1">
      <alignment vertical="center"/>
    </xf>
    <xf numFmtId="0" fontId="3" fillId="0" borderId="21" xfId="4" applyFont="1" applyBorder="1" applyAlignment="1">
      <alignment vertical="center"/>
    </xf>
    <xf numFmtId="0" fontId="3" fillId="2" borderId="19" xfId="4" applyFont="1" applyFill="1" applyBorder="1" applyAlignment="1">
      <alignment vertical="center"/>
    </xf>
    <xf numFmtId="178" fontId="3" fillId="4" borderId="19" xfId="4" applyNumberFormat="1" applyFont="1" applyFill="1" applyBorder="1" applyAlignment="1">
      <alignment vertical="center"/>
    </xf>
    <xf numFmtId="0" fontId="3" fillId="4" borderId="19" xfId="4" applyFont="1" applyFill="1" applyBorder="1" applyAlignment="1">
      <alignment vertical="center"/>
    </xf>
    <xf numFmtId="0" fontId="3" fillId="6" borderId="22" xfId="4" applyFont="1" applyFill="1" applyBorder="1" applyAlignment="1">
      <alignment horizontal="center" vertical="center"/>
    </xf>
    <xf numFmtId="0" fontId="8" fillId="0" borderId="12" xfId="4" applyFont="1" applyBorder="1" applyAlignment="1">
      <alignment vertical="center" wrapText="1"/>
    </xf>
    <xf numFmtId="178" fontId="3" fillId="0" borderId="19" xfId="4" applyNumberFormat="1" applyFont="1" applyFill="1" applyBorder="1" applyAlignment="1">
      <alignment vertical="center"/>
    </xf>
    <xf numFmtId="0" fontId="3" fillId="6" borderId="23" xfId="4" applyFont="1" applyFill="1" applyBorder="1" applyAlignment="1">
      <alignment horizontal="center" vertical="center"/>
    </xf>
    <xf numFmtId="0" fontId="3" fillId="0" borderId="12" xfId="4" applyFont="1" applyFill="1" applyBorder="1" applyAlignment="1">
      <alignment vertical="center"/>
    </xf>
    <xf numFmtId="0" fontId="3" fillId="0" borderId="12" xfId="4" applyFont="1" applyBorder="1" applyAlignment="1">
      <alignment vertical="center" wrapText="1"/>
    </xf>
    <xf numFmtId="0" fontId="3" fillId="0" borderId="0" xfId="4" applyFont="1" applyFill="1" applyBorder="1" applyAlignment="1">
      <alignment vertical="center"/>
    </xf>
    <xf numFmtId="0" fontId="3" fillId="6" borderId="24" xfId="4" applyFont="1" applyFill="1" applyBorder="1" applyAlignment="1">
      <alignment horizontal="center" vertical="center"/>
    </xf>
    <xf numFmtId="0" fontId="3" fillId="0" borderId="0" xfId="4" applyFont="1" applyBorder="1" applyAlignment="1">
      <alignment horizontal="center" vertical="center"/>
    </xf>
    <xf numFmtId="0" fontId="3" fillId="0" borderId="1" xfId="4" applyFont="1" applyFill="1" applyBorder="1" applyAlignment="1">
      <alignment vertical="center"/>
    </xf>
    <xf numFmtId="0" fontId="3" fillId="0" borderId="1" xfId="4" applyFont="1" applyBorder="1" applyAlignment="1">
      <alignment horizontal="right" vertical="center"/>
    </xf>
    <xf numFmtId="0" fontId="3" fillId="0" borderId="14" xfId="4" applyFont="1" applyBorder="1" applyAlignment="1">
      <alignment vertical="center"/>
    </xf>
    <xf numFmtId="0" fontId="3" fillId="0" borderId="9" xfId="4" applyFont="1" applyBorder="1" applyAlignment="1">
      <alignment vertical="center"/>
    </xf>
    <xf numFmtId="0" fontId="3" fillId="4" borderId="9" xfId="4" applyFont="1" applyFill="1" applyBorder="1" applyAlignment="1">
      <alignment vertical="center"/>
    </xf>
    <xf numFmtId="0" fontId="3" fillId="0" borderId="0" xfId="4" applyFont="1" applyFill="1" applyAlignment="1">
      <alignment vertical="center"/>
    </xf>
    <xf numFmtId="178" fontId="3" fillId="0" borderId="19" xfId="4" applyNumberFormat="1" applyFont="1" applyBorder="1" applyAlignment="1">
      <alignment vertical="center"/>
    </xf>
    <xf numFmtId="0" fontId="3" fillId="5" borderId="18" xfId="4" applyFont="1" applyFill="1" applyBorder="1" applyAlignment="1">
      <alignment vertical="center"/>
    </xf>
    <xf numFmtId="0" fontId="8" fillId="0" borderId="20" xfId="4" applyFont="1" applyBorder="1" applyAlignment="1">
      <alignment vertical="center"/>
    </xf>
    <xf numFmtId="178" fontId="3" fillId="0" borderId="11" xfId="4" applyNumberFormat="1" applyFont="1" applyBorder="1" applyAlignment="1">
      <alignment vertical="center"/>
    </xf>
    <xf numFmtId="0" fontId="3" fillId="2" borderId="20" xfId="4" applyFont="1" applyFill="1" applyBorder="1" applyAlignment="1">
      <alignment vertical="center"/>
    </xf>
    <xf numFmtId="0" fontId="3" fillId="0" borderId="0" xfId="4" applyFont="1"/>
    <xf numFmtId="0" fontId="11" fillId="0" borderId="0" xfId="4" applyFont="1" applyBorder="1" applyAlignment="1">
      <alignment vertical="center"/>
    </xf>
    <xf numFmtId="0" fontId="3" fillId="0" borderId="0" xfId="4" applyFont="1" applyBorder="1" applyAlignment="1">
      <alignment vertical="center"/>
    </xf>
    <xf numFmtId="0" fontId="7" fillId="0" borderId="0" xfId="4" applyFont="1" applyAlignment="1">
      <alignment vertical="top" wrapText="1"/>
    </xf>
    <xf numFmtId="0" fontId="3" fillId="0" borderId="0" xfId="4" applyAlignment="1">
      <alignment vertical="top" wrapText="1"/>
    </xf>
    <xf numFmtId="0" fontId="3" fillId="0" borderId="0" xfId="4" applyFont="1" applyAlignment="1">
      <alignment vertical="top"/>
    </xf>
    <xf numFmtId="0" fontId="7" fillId="0" borderId="17" xfId="4" applyFont="1" applyBorder="1"/>
    <xf numFmtId="0" fontId="7" fillId="0" borderId="17" xfId="4" applyFont="1" applyFill="1" applyBorder="1" applyAlignment="1">
      <alignment vertical="center"/>
    </xf>
    <xf numFmtId="0" fontId="7" fillId="0" borderId="0" xfId="4" applyFont="1" applyAlignment="1">
      <alignment vertical="center"/>
    </xf>
    <xf numFmtId="0" fontId="3" fillId="0" borderId="9" xfId="4" applyFont="1" applyBorder="1"/>
    <xf numFmtId="0" fontId="3" fillId="0" borderId="0" xfId="4" applyFont="1" applyFill="1" applyBorder="1" applyAlignment="1">
      <alignment horizontal="right"/>
    </xf>
    <xf numFmtId="0" fontId="7" fillId="0" borderId="0" xfId="4" applyFont="1" applyAlignment="1">
      <alignment vertical="top"/>
    </xf>
    <xf numFmtId="0" fontId="4" fillId="0" borderId="0" xfId="4" applyFont="1"/>
    <xf numFmtId="0" fontId="3" fillId="0" borderId="0" xfId="4" applyFont="1" applyBorder="1"/>
    <xf numFmtId="0" fontId="3" fillId="0" borderId="25" xfId="4" applyFont="1" applyBorder="1"/>
    <xf numFmtId="0" fontId="3" fillId="0" borderId="1" xfId="4" applyFont="1" applyBorder="1"/>
    <xf numFmtId="0" fontId="3" fillId="0" borderId="26" xfId="4" applyFont="1" applyBorder="1"/>
    <xf numFmtId="0" fontId="3" fillId="0" borderId="7" xfId="4" applyFont="1" applyFill="1" applyBorder="1" applyAlignment="1">
      <alignment horizontal="center"/>
    </xf>
    <xf numFmtId="0" fontId="3" fillId="0" borderId="0" xfId="4" applyFont="1" applyFill="1" applyBorder="1"/>
    <xf numFmtId="0" fontId="3" fillId="0" borderId="5" xfId="4" applyFont="1" applyFill="1" applyBorder="1" applyAlignment="1">
      <alignment horizontal="center"/>
    </xf>
    <xf numFmtId="0" fontId="3" fillId="0" borderId="27" xfId="4" applyFont="1" applyFill="1" applyBorder="1" applyAlignment="1">
      <alignment horizontal="center"/>
    </xf>
    <xf numFmtId="0" fontId="3" fillId="0" borderId="28" xfId="4" applyFont="1" applyFill="1" applyBorder="1" applyAlignment="1">
      <alignment vertical="center"/>
    </xf>
    <xf numFmtId="0" fontId="3" fillId="0" borderId="29" xfId="4" applyFont="1" applyFill="1" applyBorder="1" applyAlignment="1">
      <alignment vertical="center"/>
    </xf>
    <xf numFmtId="0" fontId="3" fillId="0" borderId="30" xfId="4" applyFont="1" applyBorder="1"/>
    <xf numFmtId="0" fontId="3" fillId="0" borderId="31" xfId="4" applyFont="1" applyBorder="1"/>
    <xf numFmtId="0" fontId="3" fillId="0" borderId="32" xfId="4" applyFont="1" applyBorder="1"/>
    <xf numFmtId="0" fontId="3" fillId="0" borderId="2" xfId="4" applyFont="1" applyBorder="1" applyAlignment="1"/>
    <xf numFmtId="0" fontId="3" fillId="0" borderId="32" xfId="4" applyFont="1" applyBorder="1" applyAlignment="1"/>
    <xf numFmtId="0" fontId="3" fillId="0" borderId="33" xfId="4" applyFont="1" applyBorder="1" applyAlignment="1"/>
    <xf numFmtId="38" fontId="3" fillId="0" borderId="28" xfId="4" applyNumberFormat="1" applyFont="1" applyFill="1" applyBorder="1" applyAlignment="1">
      <alignment vertical="center"/>
    </xf>
    <xf numFmtId="38" fontId="3" fillId="0" borderId="34" xfId="4" applyNumberFormat="1" applyFont="1" applyFill="1" applyBorder="1" applyAlignment="1">
      <alignment vertical="center"/>
    </xf>
    <xf numFmtId="38" fontId="3" fillId="0" borderId="29" xfId="4" applyNumberFormat="1" applyFont="1" applyFill="1" applyBorder="1" applyAlignment="1">
      <alignment vertical="center"/>
    </xf>
    <xf numFmtId="38" fontId="3" fillId="0" borderId="35" xfId="4" applyNumberFormat="1" applyFont="1" applyFill="1" applyBorder="1" applyAlignment="1">
      <alignment vertical="center"/>
    </xf>
    <xf numFmtId="0" fontId="3" fillId="0" borderId="36" xfId="4" applyFont="1" applyFill="1" applyBorder="1" applyAlignment="1">
      <alignment vertical="center"/>
    </xf>
    <xf numFmtId="38" fontId="3" fillId="0" borderId="36" xfId="4" applyNumberFormat="1" applyFont="1" applyFill="1" applyBorder="1" applyAlignment="1">
      <alignment vertical="center"/>
    </xf>
    <xf numFmtId="38" fontId="3" fillId="0" borderId="37" xfId="4" applyNumberFormat="1" applyFont="1" applyFill="1" applyBorder="1" applyAlignment="1">
      <alignment vertical="center"/>
    </xf>
    <xf numFmtId="0" fontId="3" fillId="0" borderId="38" xfId="4" applyFont="1" applyBorder="1"/>
    <xf numFmtId="0" fontId="3" fillId="0" borderId="39" xfId="4" applyFont="1" applyBorder="1"/>
    <xf numFmtId="0" fontId="3" fillId="0" borderId="40" xfId="4" applyFont="1" applyBorder="1" applyAlignment="1">
      <alignment vertical="center"/>
    </xf>
    <xf numFmtId="0" fontId="3" fillId="0" borderId="41" xfId="4" applyFont="1" applyBorder="1" applyAlignment="1">
      <alignment vertical="center"/>
    </xf>
    <xf numFmtId="0" fontId="3" fillId="0" borderId="44" xfId="4" applyFont="1" applyBorder="1" applyAlignment="1">
      <alignment vertical="center"/>
    </xf>
    <xf numFmtId="0" fontId="3" fillId="0" borderId="16" xfId="4" applyFont="1" applyBorder="1"/>
    <xf numFmtId="0" fontId="3" fillId="0" borderId="15" xfId="4" applyFont="1" applyBorder="1"/>
    <xf numFmtId="0" fontId="3" fillId="0" borderId="45" xfId="4" applyFont="1" applyBorder="1"/>
    <xf numFmtId="3" fontId="3" fillId="4" borderId="46" xfId="4" applyNumberFormat="1" applyFont="1" applyFill="1" applyBorder="1"/>
    <xf numFmtId="0" fontId="10" fillId="0" borderId="0" xfId="4" applyFont="1" applyBorder="1" applyAlignment="1">
      <alignment vertical="top"/>
    </xf>
    <xf numFmtId="0" fontId="10" fillId="0" borderId="0" xfId="4" applyFont="1" applyBorder="1"/>
    <xf numFmtId="0" fontId="10" fillId="0" borderId="0" xfId="4" applyFont="1"/>
    <xf numFmtId="176" fontId="3" fillId="4" borderId="46" xfId="4" applyNumberFormat="1" applyFont="1" applyFill="1" applyBorder="1"/>
    <xf numFmtId="176" fontId="3" fillId="4" borderId="47" xfId="4" applyNumberFormat="1" applyFont="1" applyFill="1" applyBorder="1"/>
    <xf numFmtId="0" fontId="6" fillId="0" borderId="0" xfId="0" applyFont="1" applyAlignment="1">
      <alignment horizontal="right" vertical="top"/>
    </xf>
    <xf numFmtId="0" fontId="11" fillId="0" borderId="0" xfId="0" applyFont="1" applyBorder="1" applyAlignment="1">
      <alignment vertical="top" wrapText="1"/>
    </xf>
    <xf numFmtId="0" fontId="11" fillId="0" borderId="0" xfId="0" applyFont="1" applyAlignment="1">
      <alignment vertical="top"/>
    </xf>
    <xf numFmtId="183" fontId="10" fillId="4" borderId="16" xfId="4" applyNumberFormat="1" applyFont="1" applyFill="1" applyBorder="1" applyAlignment="1">
      <alignment vertical="center"/>
    </xf>
    <xf numFmtId="0" fontId="4" fillId="0" borderId="0" xfId="3" applyFont="1">
      <alignment vertical="center"/>
    </xf>
    <xf numFmtId="0" fontId="3" fillId="0" borderId="0" xfId="3">
      <alignment vertical="center"/>
    </xf>
    <xf numFmtId="0" fontId="3" fillId="0" borderId="0" xfId="3" applyAlignment="1">
      <alignment vertical="center" wrapText="1"/>
    </xf>
    <xf numFmtId="0" fontId="3" fillId="0" borderId="0" xfId="3" applyNumberFormat="1" applyAlignment="1">
      <alignment horizontal="center" vertical="center"/>
    </xf>
    <xf numFmtId="0" fontId="7" fillId="0" borderId="17" xfId="3" applyFont="1" applyBorder="1">
      <alignment vertical="center"/>
    </xf>
    <xf numFmtId="0" fontId="3" fillId="0" borderId="17" xfId="3" applyBorder="1">
      <alignment vertical="center"/>
    </xf>
    <xf numFmtId="0" fontId="3" fillId="0" borderId="17" xfId="3" applyBorder="1" applyAlignment="1">
      <alignment vertical="center" wrapText="1"/>
    </xf>
    <xf numFmtId="0" fontId="3" fillId="0" borderId="17" xfId="3" applyNumberFormat="1" applyBorder="1" applyAlignment="1">
      <alignment horizontal="center" vertical="center"/>
    </xf>
    <xf numFmtId="0" fontId="3" fillId="0" borderId="0" xfId="3" applyBorder="1">
      <alignment vertical="center"/>
    </xf>
    <xf numFmtId="0" fontId="2" fillId="0" borderId="0" xfId="3" applyFont="1" applyBorder="1">
      <alignment vertical="center"/>
    </xf>
    <xf numFmtId="0" fontId="3" fillId="0" borderId="0" xfId="3" applyBorder="1" applyAlignment="1">
      <alignment vertical="center" wrapText="1"/>
    </xf>
    <xf numFmtId="0" fontId="3" fillId="0" borderId="0" xfId="3" applyNumberFormat="1" applyBorder="1" applyAlignment="1">
      <alignment horizontal="center" vertical="center"/>
    </xf>
    <xf numFmtId="0" fontId="3" fillId="0" borderId="0" xfId="3" applyBorder="1" applyAlignment="1">
      <alignment horizontal="right" vertical="center"/>
    </xf>
    <xf numFmtId="0" fontId="3" fillId="4" borderId="0" xfId="3" applyFill="1" applyBorder="1">
      <alignment vertical="center"/>
    </xf>
    <xf numFmtId="0" fontId="3" fillId="4" borderId="0" xfId="3" applyFill="1" applyBorder="1" applyAlignment="1">
      <alignment vertical="center" wrapText="1"/>
    </xf>
    <xf numFmtId="0" fontId="3" fillId="4" borderId="0" xfId="3" applyFill="1" applyBorder="1" applyAlignment="1">
      <alignment horizontal="right" vertical="center"/>
    </xf>
    <xf numFmtId="0" fontId="3" fillId="4" borderId="0" xfId="3" applyNumberFormat="1" applyFill="1" applyBorder="1" applyAlignment="1">
      <alignment horizontal="center" vertical="center"/>
    </xf>
    <xf numFmtId="0" fontId="3" fillId="0" borderId="0" xfId="3" applyFill="1" applyBorder="1">
      <alignment vertical="center"/>
    </xf>
    <xf numFmtId="0" fontId="3" fillId="0" borderId="0" xfId="3" applyFill="1" applyBorder="1" applyAlignment="1">
      <alignment vertical="center" wrapText="1"/>
    </xf>
    <xf numFmtId="0" fontId="3" fillId="0" borderId="0" xfId="3" applyFill="1" applyBorder="1" applyAlignment="1">
      <alignment horizontal="right" vertical="center"/>
    </xf>
    <xf numFmtId="0" fontId="3" fillId="0" borderId="0" xfId="3" applyNumberFormat="1" applyFill="1" applyBorder="1" applyAlignment="1">
      <alignment horizontal="center" vertical="center"/>
    </xf>
    <xf numFmtId="0" fontId="3" fillId="0" borderId="13" xfId="3" applyBorder="1" applyAlignment="1">
      <alignment horizontal="center" vertical="center"/>
    </xf>
    <xf numFmtId="0" fontId="3" fillId="0" borderId="19" xfId="3" applyBorder="1" applyAlignment="1">
      <alignment horizontal="left" vertical="center" wrapText="1"/>
    </xf>
    <xf numFmtId="182" fontId="3" fillId="2" borderId="19" xfId="3" applyNumberFormat="1" applyFill="1" applyBorder="1">
      <alignment vertical="center"/>
    </xf>
    <xf numFmtId="182" fontId="3" fillId="0" borderId="0" xfId="3" applyNumberFormat="1" applyFill="1" applyBorder="1">
      <alignment vertical="center"/>
    </xf>
    <xf numFmtId="182" fontId="3" fillId="4" borderId="19" xfId="3" applyNumberFormat="1" applyFill="1" applyBorder="1">
      <alignment vertical="center"/>
    </xf>
    <xf numFmtId="0" fontId="3" fillId="0" borderId="48" xfId="3" applyBorder="1" applyAlignment="1">
      <alignment horizontal="center" vertical="center"/>
    </xf>
    <xf numFmtId="182" fontId="3" fillId="4" borderId="13" xfId="3" applyNumberFormat="1" applyFill="1" applyBorder="1">
      <alignment vertical="center"/>
    </xf>
    <xf numFmtId="0" fontId="3" fillId="0" borderId="5" xfId="3" applyBorder="1" applyAlignment="1">
      <alignment horizontal="center" vertical="center"/>
    </xf>
    <xf numFmtId="0" fontId="3" fillId="0" borderId="12" xfId="3" applyBorder="1" applyAlignment="1">
      <alignment horizontal="left" vertical="center" wrapText="1"/>
    </xf>
    <xf numFmtId="0" fontId="3" fillId="0" borderId="20" xfId="3" applyBorder="1">
      <alignment vertical="center"/>
    </xf>
    <xf numFmtId="182" fontId="3" fillId="4" borderId="22" xfId="3" applyNumberFormat="1" applyFill="1" applyBorder="1">
      <alignment vertical="center"/>
    </xf>
    <xf numFmtId="0" fontId="3" fillId="0" borderId="0" xfId="3" applyBorder="1" applyAlignment="1">
      <alignment horizontal="center" vertical="center"/>
    </xf>
    <xf numFmtId="0" fontId="3" fillId="0" borderId="20" xfId="3" applyFill="1" applyBorder="1">
      <alignment vertical="center"/>
    </xf>
    <xf numFmtId="182" fontId="3" fillId="4" borderId="24" xfId="3" applyNumberFormat="1" applyFill="1" applyBorder="1" applyAlignment="1">
      <alignment horizontal="right" vertical="center"/>
    </xf>
    <xf numFmtId="0" fontId="3" fillId="0" borderId="0" xfId="3" applyBorder="1" applyAlignment="1">
      <alignment horizontal="left" vertical="center" wrapText="1"/>
    </xf>
    <xf numFmtId="182" fontId="3" fillId="0" borderId="0" xfId="3" applyNumberFormat="1" applyBorder="1">
      <alignment vertical="center"/>
    </xf>
    <xf numFmtId="184" fontId="3" fillId="4" borderId="0" xfId="3" applyNumberFormat="1" applyFill="1" applyBorder="1" applyAlignment="1">
      <alignment horizontal="right" vertical="center"/>
    </xf>
    <xf numFmtId="0" fontId="3" fillId="0" borderId="44" xfId="3" applyBorder="1" applyAlignment="1">
      <alignment vertical="center" wrapText="1"/>
    </xf>
    <xf numFmtId="179" fontId="3" fillId="4" borderId="47" xfId="3" applyNumberFormat="1" applyFill="1" applyBorder="1">
      <alignment vertical="center"/>
    </xf>
    <xf numFmtId="179" fontId="3" fillId="0" borderId="0" xfId="3" applyNumberFormat="1" applyFill="1" applyBorder="1">
      <alignment vertical="center"/>
    </xf>
    <xf numFmtId="179" fontId="10" fillId="4" borderId="49" xfId="3" applyNumberFormat="1" applyFont="1" applyFill="1" applyBorder="1" applyAlignment="1">
      <alignment horizontal="right" vertical="center"/>
    </xf>
    <xf numFmtId="182" fontId="10" fillId="4" borderId="43" xfId="3" applyNumberFormat="1" applyFont="1" applyFill="1" applyBorder="1" applyAlignment="1">
      <alignment horizontal="right" vertical="center"/>
    </xf>
    <xf numFmtId="0" fontId="3" fillId="0" borderId="0" xfId="4" applyFont="1" applyBorder="1" applyAlignment="1">
      <alignment horizontal="center"/>
    </xf>
    <xf numFmtId="0" fontId="3" fillId="0" borderId="0" xfId="3" applyFont="1" applyBorder="1">
      <alignment vertical="center"/>
    </xf>
    <xf numFmtId="0" fontId="3" fillId="0" borderId="0" xfId="3" applyFont="1">
      <alignment vertical="center"/>
    </xf>
    <xf numFmtId="0" fontId="0" fillId="0" borderId="0" xfId="4" applyFont="1" applyAlignment="1">
      <alignment vertical="center"/>
    </xf>
    <xf numFmtId="0" fontId="18" fillId="0" borderId="0" xfId="4" applyFont="1" applyFill="1" applyBorder="1" applyAlignment="1">
      <alignment vertical="center"/>
    </xf>
    <xf numFmtId="179" fontId="3" fillId="0" borderId="0" xfId="4" applyNumberFormat="1" applyFont="1" applyFill="1" applyBorder="1" applyAlignment="1"/>
    <xf numFmtId="0" fontId="0" fillId="0" borderId="19" xfId="3" applyFont="1" applyBorder="1">
      <alignment vertical="center"/>
    </xf>
    <xf numFmtId="0" fontId="16" fillId="0" borderId="0" xfId="2" applyFont="1"/>
    <xf numFmtId="0" fontId="3" fillId="0" borderId="0" xfId="2" applyFont="1"/>
    <xf numFmtId="0" fontId="3" fillId="0" borderId="50" xfId="2" applyFont="1" applyBorder="1"/>
    <xf numFmtId="0" fontId="3" fillId="0" borderId="51" xfId="2" applyFont="1" applyBorder="1"/>
    <xf numFmtId="0" fontId="3" fillId="0" borderId="51" xfId="2" applyFont="1" applyBorder="1" applyAlignment="1"/>
    <xf numFmtId="0" fontId="3" fillId="0" borderId="52" xfId="2" applyFont="1" applyBorder="1" applyAlignment="1"/>
    <xf numFmtId="0" fontId="3" fillId="0" borderId="0" xfId="2" applyFont="1" applyBorder="1"/>
    <xf numFmtId="0" fontId="3" fillId="0" borderId="25" xfId="2" applyFont="1" applyBorder="1"/>
    <xf numFmtId="0" fontId="3" fillId="0" borderId="1" xfId="2" applyFont="1" applyBorder="1"/>
    <xf numFmtId="0" fontId="3" fillId="0" borderId="26" xfId="2" applyFont="1" applyBorder="1"/>
    <xf numFmtId="0" fontId="3" fillId="0" borderId="7" xfId="2" applyFont="1" applyFill="1" applyBorder="1" applyAlignment="1">
      <alignment horizontal="center"/>
    </xf>
    <xf numFmtId="0" fontId="3" fillId="0" borderId="0" xfId="2" applyFont="1" applyFill="1" applyBorder="1"/>
    <xf numFmtId="0" fontId="3" fillId="0" borderId="5" xfId="2" applyFont="1" applyFill="1" applyBorder="1" applyAlignment="1">
      <alignment horizontal="center"/>
    </xf>
    <xf numFmtId="0" fontId="3" fillId="0" borderId="27" xfId="2" applyFont="1" applyFill="1" applyBorder="1" applyAlignment="1">
      <alignment horizontal="center"/>
    </xf>
    <xf numFmtId="0" fontId="3" fillId="0" borderId="53" xfId="2" applyFont="1" applyBorder="1" applyAlignment="1">
      <alignment vertical="center"/>
    </xf>
    <xf numFmtId="0" fontId="3" fillId="0" borderId="54" xfId="2" applyFont="1" applyBorder="1" applyAlignment="1">
      <alignment vertical="center"/>
    </xf>
    <xf numFmtId="0" fontId="3" fillId="0" borderId="26" xfId="2" applyFont="1" applyBorder="1" applyAlignment="1">
      <alignment vertical="center"/>
    </xf>
    <xf numFmtId="0" fontId="3" fillId="0" borderId="28" xfId="2" applyFont="1" applyFill="1" applyBorder="1" applyAlignment="1">
      <alignment vertical="center"/>
    </xf>
    <xf numFmtId="3" fontId="3" fillId="0" borderId="53" xfId="2" applyNumberFormat="1" applyFont="1" applyFill="1" applyBorder="1" applyAlignment="1">
      <alignment vertical="center"/>
    </xf>
    <xf numFmtId="3" fontId="3" fillId="0" borderId="34" xfId="2" applyNumberFormat="1" applyFont="1" applyFill="1" applyBorder="1" applyAlignment="1">
      <alignment vertical="center"/>
    </xf>
    <xf numFmtId="0" fontId="3" fillId="0" borderId="55" xfId="2" applyFont="1" applyBorder="1" applyAlignment="1">
      <alignment vertical="center"/>
    </xf>
    <xf numFmtId="0" fontId="3" fillId="0" borderId="56" xfId="2" applyFont="1" applyBorder="1" applyAlignment="1">
      <alignment vertical="center"/>
    </xf>
    <xf numFmtId="0" fontId="3" fillId="0" borderId="57" xfId="2" applyFont="1" applyBorder="1" applyAlignment="1">
      <alignment vertical="center"/>
    </xf>
    <xf numFmtId="0" fontId="3" fillId="0" borderId="55" xfId="2" applyFont="1" applyFill="1" applyBorder="1" applyAlignment="1">
      <alignment vertical="center"/>
    </xf>
    <xf numFmtId="0" fontId="3" fillId="0" borderId="29" xfId="2" applyFont="1" applyFill="1" applyBorder="1" applyAlignment="1">
      <alignment vertical="center"/>
    </xf>
    <xf numFmtId="3" fontId="3" fillId="0" borderId="55" xfId="2" applyNumberFormat="1" applyFont="1" applyFill="1" applyBorder="1" applyAlignment="1">
      <alignment vertical="center"/>
    </xf>
    <xf numFmtId="3" fontId="3" fillId="0" borderId="35" xfId="2" applyNumberFormat="1" applyFont="1" applyFill="1" applyBorder="1" applyAlignment="1">
      <alignment vertical="center"/>
    </xf>
    <xf numFmtId="0" fontId="0" fillId="0" borderId="55" xfId="2" applyFont="1" applyBorder="1" applyAlignment="1">
      <alignment vertical="center"/>
    </xf>
    <xf numFmtId="0" fontId="3" fillId="0" borderId="58" xfId="2" applyFont="1" applyBorder="1" applyAlignment="1">
      <alignment vertical="center"/>
    </xf>
    <xf numFmtId="0" fontId="3" fillId="0" borderId="59" xfId="2" applyFont="1" applyBorder="1" applyAlignment="1">
      <alignment vertical="center"/>
    </xf>
    <xf numFmtId="0" fontId="3" fillId="0" borderId="60" xfId="2" applyFont="1" applyBorder="1"/>
    <xf numFmtId="0" fontId="3" fillId="0" borderId="61" xfId="2" applyFont="1" applyBorder="1" applyAlignment="1">
      <alignment vertical="center"/>
    </xf>
    <xf numFmtId="0" fontId="3" fillId="0" borderId="62" xfId="2" applyFont="1" applyBorder="1" applyAlignment="1">
      <alignment vertical="center"/>
    </xf>
    <xf numFmtId="0" fontId="3" fillId="0" borderId="63" xfId="2" applyFont="1" applyBorder="1" applyAlignment="1">
      <alignment vertical="center"/>
    </xf>
    <xf numFmtId="0" fontId="3" fillId="0" borderId="64" xfId="2" applyFont="1" applyBorder="1" applyAlignment="1">
      <alignment vertical="center"/>
    </xf>
    <xf numFmtId="3" fontId="3" fillId="4" borderId="65" xfId="2" applyNumberFormat="1" applyFont="1" applyFill="1" applyBorder="1" applyAlignment="1">
      <alignment vertical="center"/>
    </xf>
    <xf numFmtId="3" fontId="3" fillId="4" borderId="66" xfId="2" applyNumberFormat="1" applyFont="1" applyFill="1" applyBorder="1" applyAlignment="1">
      <alignment vertical="center"/>
    </xf>
    <xf numFmtId="0" fontId="4" fillId="0" borderId="0" xfId="2" applyFont="1"/>
    <xf numFmtId="0" fontId="10" fillId="0" borderId="0" xfId="2" applyFont="1" applyAlignment="1"/>
    <xf numFmtId="0" fontId="10" fillId="0" borderId="0" xfId="2" applyFont="1"/>
    <xf numFmtId="0" fontId="3" fillId="0" borderId="67" xfId="4" applyFont="1" applyFill="1" applyBorder="1" applyAlignment="1">
      <alignment horizontal="center"/>
    </xf>
    <xf numFmtId="176" fontId="3" fillId="0" borderId="9" xfId="4" applyNumberFormat="1" applyFont="1" applyFill="1" applyBorder="1"/>
    <xf numFmtId="0" fontId="3" fillId="0" borderId="68" xfId="4" applyFont="1" applyBorder="1" applyAlignment="1">
      <alignment vertical="center"/>
    </xf>
    <xf numFmtId="0" fontId="3" fillId="0" borderId="28" xfId="4" applyFont="1" applyBorder="1" applyAlignment="1">
      <alignment horizontal="center" vertical="center"/>
    </xf>
    <xf numFmtId="0" fontId="3" fillId="0" borderId="28" xfId="4" applyFont="1" applyFill="1" applyBorder="1" applyAlignment="1">
      <alignment horizontal="center"/>
    </xf>
    <xf numFmtId="0" fontId="3" fillId="0" borderId="45" xfId="4" applyFont="1" applyFill="1" applyBorder="1" applyAlignment="1">
      <alignment horizontal="center"/>
    </xf>
    <xf numFmtId="0" fontId="3" fillId="0" borderId="45" xfId="4" applyFont="1" applyBorder="1" applyAlignment="1">
      <alignment horizontal="center" vertical="center"/>
    </xf>
    <xf numFmtId="0" fontId="3" fillId="0" borderId="69" xfId="4" applyFont="1" applyBorder="1" applyAlignment="1">
      <alignment horizontal="center" vertical="center"/>
    </xf>
    <xf numFmtId="0" fontId="3" fillId="0" borderId="36" xfId="4" applyFont="1" applyBorder="1" applyAlignment="1">
      <alignment horizontal="center" vertical="center"/>
    </xf>
    <xf numFmtId="0" fontId="3" fillId="0" borderId="36" xfId="4" applyFont="1" applyFill="1" applyBorder="1" applyAlignment="1">
      <alignment horizontal="center"/>
    </xf>
    <xf numFmtId="0" fontId="3" fillId="0" borderId="70" xfId="4" applyFont="1" applyFill="1" applyBorder="1" applyAlignment="1">
      <alignment horizontal="center"/>
    </xf>
    <xf numFmtId="0" fontId="3" fillId="0" borderId="9" xfId="4" applyFont="1" applyBorder="1" applyAlignment="1">
      <alignment horizontal="left" vertical="center"/>
    </xf>
    <xf numFmtId="0" fontId="3" fillId="7" borderId="16" xfId="4" applyFont="1" applyFill="1" applyBorder="1" applyAlignment="1">
      <alignment horizontal="center"/>
    </xf>
    <xf numFmtId="0" fontId="3" fillId="7" borderId="47" xfId="4" applyFont="1" applyFill="1" applyBorder="1" applyAlignment="1">
      <alignment horizontal="center"/>
    </xf>
    <xf numFmtId="38" fontId="3" fillId="7" borderId="42" xfId="4" applyNumberFormat="1" applyFont="1" applyFill="1" applyBorder="1" applyAlignment="1">
      <alignment vertical="center"/>
    </xf>
    <xf numFmtId="176" fontId="3" fillId="7" borderId="9" xfId="1" applyNumberFormat="1" applyFont="1" applyFill="1" applyBorder="1" applyAlignment="1">
      <alignment horizontal="center"/>
    </xf>
    <xf numFmtId="176" fontId="3" fillId="7" borderId="46" xfId="1" applyNumberFormat="1" applyFont="1" applyFill="1" applyBorder="1" applyAlignment="1">
      <alignment horizontal="center"/>
    </xf>
    <xf numFmtId="176" fontId="3" fillId="7" borderId="16" xfId="1" applyNumberFormat="1" applyFont="1" applyFill="1" applyBorder="1" applyAlignment="1">
      <alignment horizontal="center"/>
    </xf>
    <xf numFmtId="176" fontId="3" fillId="7" borderId="47" xfId="1" applyNumberFormat="1" applyFont="1" applyFill="1" applyBorder="1" applyAlignment="1">
      <alignment horizontal="center"/>
    </xf>
    <xf numFmtId="0" fontId="3" fillId="0" borderId="15" xfId="4" applyFont="1" applyBorder="1" applyAlignment="1">
      <alignment vertical="center"/>
    </xf>
    <xf numFmtId="0" fontId="3" fillId="0" borderId="0" xfId="2" applyFont="1" applyAlignment="1">
      <alignment horizontal="center" vertical="center"/>
    </xf>
    <xf numFmtId="0" fontId="0" fillId="0" borderId="0" xfId="4" applyFont="1" applyFill="1" applyBorder="1" applyAlignment="1">
      <alignment vertical="center"/>
    </xf>
    <xf numFmtId="0" fontId="0" fillId="0" borderId="13" xfId="2" applyFont="1" applyFill="1" applyBorder="1" applyAlignment="1">
      <alignment horizontal="center"/>
    </xf>
    <xf numFmtId="0" fontId="0" fillId="0" borderId="71" xfId="2" applyFont="1" applyFill="1" applyBorder="1" applyAlignment="1">
      <alignment horizontal="center"/>
    </xf>
    <xf numFmtId="0" fontId="0" fillId="0" borderId="13" xfId="4" applyFont="1" applyFill="1" applyBorder="1" applyAlignment="1">
      <alignment horizontal="center"/>
    </xf>
    <xf numFmtId="0" fontId="0" fillId="0" borderId="71" xfId="4" applyFont="1" applyFill="1" applyBorder="1" applyAlignment="1">
      <alignment horizontal="center"/>
    </xf>
    <xf numFmtId="176" fontId="3" fillId="0" borderId="0" xfId="4" applyNumberFormat="1" applyFont="1" applyFill="1" applyBorder="1"/>
    <xf numFmtId="176" fontId="3" fillId="0" borderId="72" xfId="4" applyNumberFormat="1" applyFont="1" applyFill="1" applyBorder="1"/>
    <xf numFmtId="0" fontId="3" fillId="0" borderId="25" xfId="4" applyFont="1" applyBorder="1" applyAlignment="1">
      <alignment vertical="center"/>
    </xf>
    <xf numFmtId="0" fontId="3" fillId="0" borderId="13" xfId="4" applyFont="1" applyFill="1" applyBorder="1" applyAlignment="1">
      <alignment horizontal="center"/>
    </xf>
    <xf numFmtId="0" fontId="3" fillId="0" borderId="71" xfId="4" applyFont="1" applyFill="1" applyBorder="1" applyAlignment="1">
      <alignment horizontal="center"/>
    </xf>
    <xf numFmtId="0" fontId="3" fillId="0" borderId="0" xfId="0" applyFont="1"/>
    <xf numFmtId="0" fontId="0" fillId="0" borderId="0" xfId="4" applyFont="1" applyAlignment="1">
      <alignment horizontal="right" vertical="center"/>
    </xf>
    <xf numFmtId="179" fontId="3" fillId="2" borderId="9" xfId="4" applyNumberFormat="1" applyFont="1" applyFill="1" applyBorder="1" applyAlignment="1"/>
    <xf numFmtId="0" fontId="3" fillId="0" borderId="0" xfId="4" applyFont="1" applyFill="1" applyBorder="1" applyAlignment="1">
      <alignment horizontal="center" vertical="center"/>
    </xf>
    <xf numFmtId="180" fontId="3" fillId="0" borderId="0" xfId="4" applyNumberFormat="1" applyFont="1" applyFill="1" applyBorder="1" applyAlignment="1">
      <alignment vertical="center"/>
    </xf>
    <xf numFmtId="0" fontId="0" fillId="0" borderId="10" xfId="4" applyFont="1" applyBorder="1"/>
    <xf numFmtId="0" fontId="0" fillId="0" borderId="0" xfId="4" applyFont="1" applyBorder="1"/>
    <xf numFmtId="0" fontId="3" fillId="0" borderId="0" xfId="4" applyFont="1" applyFill="1" applyBorder="1" applyAlignment="1">
      <alignment horizontal="center"/>
    </xf>
    <xf numFmtId="0" fontId="3" fillId="8" borderId="73" xfId="3" applyFill="1" applyBorder="1">
      <alignment vertical="center"/>
    </xf>
    <xf numFmtId="0" fontId="10" fillId="0" borderId="0" xfId="0" applyFont="1" applyAlignment="1">
      <alignment horizontal="right" vertical="top"/>
    </xf>
    <xf numFmtId="0" fontId="0" fillId="0" borderId="7" xfId="4" applyFont="1" applyFill="1" applyBorder="1" applyAlignment="1">
      <alignment horizontal="center"/>
    </xf>
    <xf numFmtId="0" fontId="3" fillId="0" borderId="76" xfId="2" applyFont="1" applyBorder="1" applyAlignment="1">
      <alignment vertical="center"/>
    </xf>
    <xf numFmtId="0" fontId="3" fillId="0" borderId="77" xfId="2" applyFont="1" applyBorder="1" applyAlignment="1">
      <alignment vertical="center"/>
    </xf>
    <xf numFmtId="0" fontId="3" fillId="0" borderId="75" xfId="2" applyFont="1" applyFill="1" applyBorder="1" applyAlignment="1">
      <alignment horizontal="center" vertical="center"/>
    </xf>
    <xf numFmtId="0" fontId="3" fillId="0" borderId="77" xfId="2" applyFont="1" applyFill="1" applyBorder="1" applyAlignment="1">
      <alignment horizontal="center" vertical="center"/>
    </xf>
    <xf numFmtId="0" fontId="19" fillId="0" borderId="75" xfId="2" applyFont="1" applyBorder="1" applyAlignment="1">
      <alignment vertical="center"/>
    </xf>
    <xf numFmtId="0" fontId="19" fillId="0" borderId="79" xfId="2" applyFont="1" applyBorder="1" applyAlignment="1">
      <alignment vertical="center"/>
    </xf>
    <xf numFmtId="0" fontId="1" fillId="0" borderId="0" xfId="0" applyFont="1"/>
    <xf numFmtId="0" fontId="0" fillId="0" borderId="0" xfId="0" applyBorder="1"/>
    <xf numFmtId="0" fontId="17" fillId="9" borderId="0" xfId="0" applyFont="1" applyFill="1" applyBorder="1" applyAlignment="1">
      <alignment horizontal="center"/>
    </xf>
    <xf numFmtId="0" fontId="17" fillId="0" borderId="0" xfId="0" applyFont="1" applyBorder="1"/>
    <xf numFmtId="0" fontId="8" fillId="0" borderId="0" xfId="0" applyFont="1" applyBorder="1" applyAlignment="1">
      <alignment horizontal="center"/>
    </xf>
    <xf numFmtId="0" fontId="8" fillId="0" borderId="0" xfId="0" applyFont="1" applyBorder="1"/>
    <xf numFmtId="0" fontId="0" fillId="0" borderId="0" xfId="3" applyNumberFormat="1" applyFont="1" applyBorder="1" applyAlignment="1">
      <alignment horizontal="center" vertical="center"/>
    </xf>
    <xf numFmtId="0" fontId="0" fillId="8" borderId="74" xfId="3" applyFont="1" applyFill="1" applyBorder="1" applyAlignment="1">
      <alignment vertical="center" wrapText="1"/>
    </xf>
    <xf numFmtId="0" fontId="3" fillId="8" borderId="76" xfId="2" applyFont="1" applyFill="1" applyBorder="1" applyAlignment="1">
      <alignment vertical="center"/>
    </xf>
    <xf numFmtId="0" fontId="3" fillId="8" borderId="77" xfId="2" applyFont="1" applyFill="1" applyBorder="1" applyAlignment="1">
      <alignment vertical="center"/>
    </xf>
    <xf numFmtId="0" fontId="3" fillId="8" borderId="75" xfId="2" applyFont="1" applyFill="1" applyBorder="1" applyAlignment="1">
      <alignment horizontal="center" vertical="center"/>
    </xf>
    <xf numFmtId="0" fontId="3" fillId="8" borderId="77" xfId="2" applyFont="1" applyFill="1" applyBorder="1" applyAlignment="1">
      <alignment horizontal="center" vertical="center"/>
    </xf>
    <xf numFmtId="0" fontId="3" fillId="8" borderId="29" xfId="2" applyFont="1" applyFill="1" applyBorder="1" applyAlignment="1">
      <alignment vertical="center"/>
    </xf>
    <xf numFmtId="3" fontId="3" fillId="8" borderId="55" xfId="2" applyNumberFormat="1" applyFont="1" applyFill="1" applyBorder="1" applyAlignment="1">
      <alignment vertical="center"/>
    </xf>
    <xf numFmtId="3" fontId="3" fillId="8" borderId="35" xfId="2" applyNumberFormat="1" applyFont="1" applyFill="1" applyBorder="1" applyAlignment="1">
      <alignment vertical="center"/>
    </xf>
    <xf numFmtId="0" fontId="18" fillId="8" borderId="75" xfId="2" applyFont="1" applyFill="1" applyBorder="1" applyAlignment="1">
      <alignment vertical="center"/>
    </xf>
    <xf numFmtId="0" fontId="17" fillId="0" borderId="0" xfId="0" applyFont="1" applyBorder="1" applyAlignment="1">
      <alignment horizontal="center"/>
    </xf>
    <xf numFmtId="0" fontId="7" fillId="0" borderId="8" xfId="0" applyFont="1" applyBorder="1" applyAlignment="1">
      <alignment horizontal="center" vertical="center"/>
    </xf>
    <xf numFmtId="0" fontId="7" fillId="0" borderId="0" xfId="0" applyFont="1" applyBorder="1" applyAlignment="1">
      <alignment horizontal="center" vertical="center"/>
    </xf>
    <xf numFmtId="0" fontId="7" fillId="0" borderId="6" xfId="0" applyFont="1" applyBorder="1" applyAlignment="1">
      <alignment horizontal="center" vertical="center"/>
    </xf>
    <xf numFmtId="0" fontId="0" fillId="0" borderId="0" xfId="0" applyAlignment="1">
      <alignment horizontal="left" wrapText="1"/>
    </xf>
    <xf numFmtId="0" fontId="8" fillId="0" borderId="0" xfId="0" applyFont="1" applyBorder="1" applyAlignment="1">
      <alignment horizontal="left" vertical="center" wrapText="1"/>
    </xf>
    <xf numFmtId="0" fontId="8" fillId="0" borderId="0" xfId="0" applyFont="1" applyAlignment="1">
      <alignment horizontal="left" wrapText="1"/>
    </xf>
    <xf numFmtId="0" fontId="0" fillId="0" borderId="50" xfId="0" applyFill="1" applyBorder="1" applyAlignment="1">
      <alignment vertical="top"/>
    </xf>
    <xf numFmtId="0" fontId="0" fillId="0" borderId="51" xfId="0" applyFill="1" applyBorder="1" applyAlignment="1">
      <alignment vertical="top"/>
    </xf>
    <xf numFmtId="0" fontId="0" fillId="0" borderId="52" xfId="0" applyFill="1" applyBorder="1" applyAlignment="1">
      <alignment vertical="top"/>
    </xf>
    <xf numFmtId="0" fontId="0" fillId="0" borderId="83" xfId="0" applyFill="1" applyBorder="1" applyAlignment="1">
      <alignment vertical="top"/>
    </xf>
    <xf numFmtId="0" fontId="0" fillId="0" borderId="17" xfId="0" applyFill="1" applyBorder="1" applyAlignment="1">
      <alignment vertical="top"/>
    </xf>
    <xf numFmtId="0" fontId="0" fillId="0" borderId="84" xfId="0" applyFill="1" applyBorder="1" applyAlignment="1">
      <alignment vertical="top"/>
    </xf>
    <xf numFmtId="0" fontId="9" fillId="0" borderId="14" xfId="0" applyFont="1" applyFill="1" applyBorder="1" applyAlignment="1">
      <alignment horizontal="center" vertical="center"/>
    </xf>
    <xf numFmtId="0" fontId="0" fillId="0" borderId="9" xfId="0" applyFill="1" applyBorder="1" applyAlignment="1">
      <alignment horizontal="center" vertical="center"/>
    </xf>
    <xf numFmtId="0" fontId="0" fillId="0" borderId="10" xfId="0" applyFill="1" applyBorder="1" applyAlignment="1">
      <alignment horizontal="center" vertical="center"/>
    </xf>
    <xf numFmtId="0" fontId="7" fillId="0" borderId="0" xfId="4" applyFont="1" applyAlignment="1">
      <alignment vertical="top" wrapText="1"/>
    </xf>
    <xf numFmtId="0" fontId="3" fillId="0" borderId="0" xfId="4" applyFont="1" applyAlignment="1">
      <alignment vertical="top" wrapText="1"/>
    </xf>
    <xf numFmtId="0" fontId="3" fillId="0" borderId="0" xfId="4" applyAlignment="1">
      <alignment vertical="top" wrapText="1"/>
    </xf>
    <xf numFmtId="0" fontId="15" fillId="0" borderId="0" xfId="4" applyFont="1" applyAlignment="1">
      <alignment vertical="top" wrapText="1"/>
    </xf>
    <xf numFmtId="0" fontId="1" fillId="0" borderId="0" xfId="4" applyFont="1" applyAlignment="1">
      <alignment vertical="top" wrapText="1"/>
    </xf>
    <xf numFmtId="0" fontId="3" fillId="0" borderId="0" xfId="4" applyFont="1" applyAlignment="1">
      <alignment vertical="top"/>
    </xf>
    <xf numFmtId="0" fontId="0" fillId="0" borderId="14" xfId="4" applyFont="1" applyBorder="1" applyAlignment="1">
      <alignment horizontal="center"/>
    </xf>
    <xf numFmtId="0" fontId="3" fillId="0" borderId="9" xfId="4" applyFont="1" applyBorder="1" applyAlignment="1">
      <alignment horizontal="center"/>
    </xf>
    <xf numFmtId="0" fontId="3" fillId="4" borderId="20" xfId="4" applyFont="1" applyFill="1" applyBorder="1" applyAlignment="1">
      <alignment vertical="center"/>
    </xf>
    <xf numFmtId="0" fontId="3" fillId="0" borderId="12" xfId="4" applyFont="1" applyBorder="1" applyAlignment="1">
      <alignment vertical="center"/>
    </xf>
    <xf numFmtId="0" fontId="3" fillId="2" borderId="20" xfId="4" applyFont="1" applyFill="1" applyBorder="1" applyAlignment="1">
      <alignment vertical="center"/>
    </xf>
    <xf numFmtId="0" fontId="3" fillId="2" borderId="12" xfId="4" applyFont="1" applyFill="1" applyBorder="1" applyAlignment="1">
      <alignment vertical="center"/>
    </xf>
    <xf numFmtId="178" fontId="3" fillId="0" borderId="14" xfId="4" applyNumberFormat="1" applyFont="1" applyFill="1" applyBorder="1" applyAlignment="1">
      <alignment vertical="center"/>
    </xf>
    <xf numFmtId="0" fontId="3" fillId="0" borderId="10" xfId="4" applyFont="1" applyFill="1" applyBorder="1" applyAlignment="1">
      <alignment vertical="center"/>
    </xf>
    <xf numFmtId="3" fontId="3" fillId="4" borderId="14" xfId="4" applyNumberFormat="1" applyFont="1" applyFill="1" applyBorder="1" applyAlignment="1">
      <alignment vertical="center"/>
    </xf>
    <xf numFmtId="3" fontId="3" fillId="0" borderId="10" xfId="4" applyNumberFormat="1" applyFont="1" applyBorder="1" applyAlignment="1">
      <alignment vertical="center"/>
    </xf>
    <xf numFmtId="0" fontId="11" fillId="4" borderId="89" xfId="4" applyFont="1" applyFill="1" applyBorder="1" applyAlignment="1">
      <alignment vertical="center"/>
    </xf>
    <xf numFmtId="0" fontId="11" fillId="0" borderId="2" xfId="4" applyFont="1" applyBorder="1" applyAlignment="1">
      <alignment vertical="center"/>
    </xf>
    <xf numFmtId="0" fontId="11" fillId="0" borderId="92" xfId="4" applyFont="1" applyBorder="1" applyAlignment="1">
      <alignment vertical="center"/>
    </xf>
    <xf numFmtId="0" fontId="3" fillId="0" borderId="7" xfId="4" applyFont="1" applyBorder="1" applyAlignment="1">
      <alignment vertical="center"/>
    </xf>
    <xf numFmtId="0" fontId="3" fillId="0" borderId="3" xfId="4" applyFont="1" applyBorder="1" applyAlignment="1">
      <alignment vertical="center"/>
    </xf>
    <xf numFmtId="0" fontId="3" fillId="0" borderId="5" xfId="4" applyFont="1" applyBorder="1" applyAlignment="1">
      <alignment vertical="center"/>
    </xf>
    <xf numFmtId="0" fontId="3" fillId="0" borderId="4" xfId="4" applyFont="1" applyBorder="1" applyAlignment="1">
      <alignment vertical="center"/>
    </xf>
    <xf numFmtId="0" fontId="3" fillId="0" borderId="13" xfId="4" applyFont="1" applyBorder="1" applyAlignment="1">
      <alignment vertical="center"/>
    </xf>
    <xf numFmtId="0" fontId="3" fillId="0" borderId="11" xfId="4" applyFont="1" applyBorder="1" applyAlignment="1">
      <alignment vertical="center"/>
    </xf>
    <xf numFmtId="0" fontId="3" fillId="0" borderId="7" xfId="4" applyFont="1" applyBorder="1" applyAlignment="1">
      <alignment vertical="center" wrapText="1"/>
    </xf>
    <xf numFmtId="0" fontId="3" fillId="0" borderId="3" xfId="4" applyFont="1" applyBorder="1" applyAlignment="1">
      <alignment vertical="center" wrapText="1"/>
    </xf>
    <xf numFmtId="0" fontId="3" fillId="0" borderId="5" xfId="4" applyFont="1" applyBorder="1" applyAlignment="1">
      <alignment vertical="center" wrapText="1"/>
    </xf>
    <xf numFmtId="0" fontId="3" fillId="0" borderId="4" xfId="4" applyFont="1" applyBorder="1" applyAlignment="1">
      <alignment vertical="center" wrapText="1"/>
    </xf>
    <xf numFmtId="178" fontId="3" fillId="4" borderId="14" xfId="4" applyNumberFormat="1" applyFont="1" applyFill="1" applyBorder="1" applyAlignment="1">
      <alignment vertical="center"/>
    </xf>
    <xf numFmtId="0" fontId="3" fillId="0" borderId="10" xfId="4" applyFont="1" applyBorder="1" applyAlignment="1">
      <alignment vertical="center"/>
    </xf>
    <xf numFmtId="178" fontId="3" fillId="2" borderId="20" xfId="4" applyNumberFormat="1" applyFont="1" applyFill="1" applyBorder="1" applyAlignment="1">
      <alignment vertical="center"/>
    </xf>
    <xf numFmtId="181" fontId="3" fillId="2" borderId="20" xfId="4" applyNumberFormat="1" applyFont="1" applyFill="1" applyBorder="1" applyAlignment="1">
      <alignment vertical="center"/>
    </xf>
    <xf numFmtId="181" fontId="3" fillId="0" borderId="12" xfId="4" applyNumberFormat="1" applyFont="1" applyBorder="1" applyAlignment="1">
      <alignment vertical="center"/>
    </xf>
    <xf numFmtId="178" fontId="3" fillId="0" borderId="20" xfId="4" applyNumberFormat="1" applyFont="1" applyBorder="1" applyAlignment="1">
      <alignment vertical="center"/>
    </xf>
    <xf numFmtId="183" fontId="10" fillId="4" borderId="16" xfId="4" applyNumberFormat="1" applyFont="1" applyFill="1" applyBorder="1" applyAlignment="1">
      <alignment vertical="center"/>
    </xf>
    <xf numFmtId="183" fontId="10" fillId="0" borderId="9" xfId="4" applyNumberFormat="1" applyFont="1" applyBorder="1" applyAlignment="1">
      <alignment vertical="center"/>
    </xf>
    <xf numFmtId="0" fontId="10" fillId="4" borderId="16" xfId="4" applyFont="1" applyFill="1" applyBorder="1" applyAlignment="1">
      <alignment horizontal="center" vertical="center"/>
    </xf>
    <xf numFmtId="0" fontId="10" fillId="0" borderId="9" xfId="4" applyFont="1" applyBorder="1" applyAlignment="1">
      <alignment vertical="center"/>
    </xf>
    <xf numFmtId="180" fontId="3" fillId="4" borderId="14" xfId="4" applyNumberFormat="1" applyFont="1" applyFill="1" applyBorder="1" applyAlignment="1">
      <alignment vertical="center"/>
    </xf>
    <xf numFmtId="180" fontId="3" fillId="0" borderId="10" xfId="4" applyNumberFormat="1" applyFont="1" applyBorder="1" applyAlignment="1">
      <alignment vertical="center"/>
    </xf>
    <xf numFmtId="0" fontId="3" fillId="0" borderId="71" xfId="4" applyFont="1" applyBorder="1" applyAlignment="1">
      <alignment vertical="center" wrapText="1"/>
    </xf>
    <xf numFmtId="0" fontId="3" fillId="0" borderId="85" xfId="4" applyBorder="1" applyAlignment="1">
      <alignment vertical="center" wrapText="1"/>
    </xf>
    <xf numFmtId="0" fontId="3" fillId="0" borderId="27" xfId="4" applyBorder="1" applyAlignment="1">
      <alignment vertical="center" wrapText="1"/>
    </xf>
    <xf numFmtId="0" fontId="3" fillId="6" borderId="86" xfId="4" applyFont="1" applyFill="1" applyBorder="1" applyAlignment="1">
      <alignment horizontal="center" vertical="center"/>
    </xf>
    <xf numFmtId="0" fontId="3" fillId="0" borderId="87" xfId="4" applyFont="1" applyBorder="1" applyAlignment="1">
      <alignment horizontal="center" vertical="center"/>
    </xf>
    <xf numFmtId="0" fontId="3" fillId="0" borderId="88" xfId="4" applyFont="1" applyBorder="1" applyAlignment="1">
      <alignment vertical="center" wrapText="1"/>
    </xf>
    <xf numFmtId="0" fontId="3" fillId="0" borderId="89" xfId="4" applyFont="1" applyBorder="1" applyAlignment="1">
      <alignment vertical="center" wrapText="1"/>
    </xf>
    <xf numFmtId="177" fontId="3" fillId="0" borderId="13" xfId="4" applyNumberFormat="1" applyFont="1" applyBorder="1" applyAlignment="1">
      <alignment horizontal="center" vertical="center"/>
    </xf>
    <xf numFmtId="0" fontId="3" fillId="0" borderId="11" xfId="4" applyFont="1" applyBorder="1" applyAlignment="1">
      <alignment horizontal="center" vertical="center"/>
    </xf>
    <xf numFmtId="0" fontId="3" fillId="6" borderId="90" xfId="4" applyFont="1" applyFill="1" applyBorder="1" applyAlignment="1">
      <alignment horizontal="center" vertical="center"/>
    </xf>
    <xf numFmtId="0" fontId="11" fillId="0" borderId="88" xfId="4" applyFont="1" applyBorder="1" applyAlignment="1">
      <alignment vertical="center" wrapText="1"/>
    </xf>
    <xf numFmtId="0" fontId="11" fillId="0" borderId="3" xfId="4" applyFont="1" applyBorder="1" applyAlignment="1">
      <alignment vertical="center" wrapText="1"/>
    </xf>
    <xf numFmtId="0" fontId="11" fillId="0" borderId="89" xfId="4" applyFont="1" applyBorder="1" applyAlignment="1">
      <alignment vertical="center" wrapText="1"/>
    </xf>
    <xf numFmtId="0" fontId="11" fillId="0" borderId="4" xfId="4" applyFont="1" applyBorder="1" applyAlignment="1">
      <alignment vertical="center" wrapText="1"/>
    </xf>
    <xf numFmtId="0" fontId="3" fillId="0" borderId="91" xfId="4" applyFont="1" applyBorder="1" applyAlignment="1">
      <alignment horizontal="center" vertical="center"/>
    </xf>
    <xf numFmtId="0" fontId="3" fillId="0" borderId="19" xfId="3" applyBorder="1" applyAlignment="1">
      <alignment horizontal="center" vertical="center"/>
    </xf>
    <xf numFmtId="0" fontId="3" fillId="0" borderId="6" xfId="3" applyBorder="1" applyAlignment="1">
      <alignment horizontal="center" vertical="center"/>
    </xf>
    <xf numFmtId="0" fontId="3" fillId="0" borderId="7" xfId="4" applyFont="1" applyBorder="1" applyAlignment="1">
      <alignment horizontal="center" vertical="center"/>
    </xf>
    <xf numFmtId="0" fontId="3" fillId="0" borderId="1" xfId="4" applyFont="1" applyBorder="1" applyAlignment="1">
      <alignment horizontal="center" vertical="center"/>
    </xf>
    <xf numFmtId="0" fontId="3" fillId="0" borderId="5" xfId="4" applyFont="1" applyBorder="1" applyAlignment="1">
      <alignment horizontal="center" vertical="center"/>
    </xf>
    <xf numFmtId="0" fontId="3" fillId="0" borderId="2" xfId="4" applyFont="1" applyBorder="1" applyAlignment="1">
      <alignment horizontal="center" vertical="center"/>
    </xf>
    <xf numFmtId="0" fontId="3" fillId="0" borderId="3" xfId="4" applyFont="1" applyBorder="1" applyAlignment="1">
      <alignment horizontal="center" vertical="center"/>
    </xf>
    <xf numFmtId="0" fontId="3" fillId="0" borderId="4" xfId="4" applyFont="1" applyBorder="1" applyAlignment="1">
      <alignment horizontal="center" vertical="center"/>
    </xf>
    <xf numFmtId="0" fontId="3" fillId="0" borderId="13" xfId="4" applyFont="1" applyBorder="1" applyAlignment="1">
      <alignment horizontal="center" vertical="center"/>
    </xf>
    <xf numFmtId="0" fontId="3" fillId="0" borderId="81" xfId="4" applyFont="1" applyBorder="1" applyAlignment="1">
      <alignment horizontal="center" vertical="center"/>
    </xf>
    <xf numFmtId="0" fontId="3" fillId="0" borderId="59" xfId="4" applyFont="1" applyBorder="1" applyAlignment="1">
      <alignment horizontal="center" vertical="center"/>
    </xf>
    <xf numFmtId="0" fontId="3" fillId="0" borderId="53" xfId="4" applyFont="1" applyBorder="1" applyAlignment="1">
      <alignment vertical="center" wrapText="1"/>
    </xf>
    <xf numFmtId="0" fontId="3" fillId="0" borderId="78" xfId="4" applyFont="1" applyBorder="1" applyAlignment="1">
      <alignment vertical="center"/>
    </xf>
    <xf numFmtId="0" fontId="3" fillId="0" borderId="55" xfId="4" applyFont="1" applyBorder="1" applyAlignment="1">
      <alignment vertical="center"/>
    </xf>
    <xf numFmtId="0" fontId="3" fillId="0" borderId="97" xfId="4" applyFont="1" applyBorder="1" applyAlignment="1">
      <alignment vertical="center"/>
    </xf>
    <xf numFmtId="0" fontId="3" fillId="0" borderId="98" xfId="4" applyFont="1" applyFill="1" applyBorder="1" applyAlignment="1">
      <alignment vertical="center"/>
    </xf>
    <xf numFmtId="0" fontId="3" fillId="0" borderId="26" xfId="4" applyFont="1" applyFill="1" applyBorder="1" applyAlignment="1">
      <alignment vertical="center"/>
    </xf>
    <xf numFmtId="0" fontId="3" fillId="0" borderId="53" xfId="4" applyFont="1" applyFill="1" applyBorder="1" applyAlignment="1">
      <alignment vertical="center"/>
    </xf>
    <xf numFmtId="0" fontId="3" fillId="0" borderId="94" xfId="4" applyFont="1" applyFill="1" applyBorder="1" applyAlignment="1">
      <alignment vertical="center"/>
    </xf>
    <xf numFmtId="0" fontId="3" fillId="0" borderId="57" xfId="4" applyFont="1" applyFill="1" applyBorder="1" applyAlignment="1">
      <alignment vertical="center"/>
    </xf>
    <xf numFmtId="0" fontId="3" fillId="0" borderId="55" xfId="4" applyFont="1" applyFill="1" applyBorder="1" applyAlignment="1">
      <alignment vertical="center"/>
    </xf>
    <xf numFmtId="0" fontId="0" fillId="0" borderId="75" xfId="4" applyFont="1" applyBorder="1" applyAlignment="1">
      <alignment vertical="center" wrapText="1"/>
    </xf>
    <xf numFmtId="0" fontId="3" fillId="0" borderId="99" xfId="4" applyFont="1" applyBorder="1" applyAlignment="1">
      <alignment vertical="center" wrapText="1"/>
    </xf>
    <xf numFmtId="0" fontId="3" fillId="0" borderId="100" xfId="4" applyFont="1" applyBorder="1" applyAlignment="1">
      <alignment vertical="center" wrapText="1"/>
    </xf>
    <xf numFmtId="0" fontId="3" fillId="0" borderId="81" xfId="4" applyFont="1" applyFill="1" applyBorder="1" applyAlignment="1">
      <alignment vertical="center"/>
    </xf>
    <xf numFmtId="0" fontId="3" fillId="0" borderId="59" xfId="4" applyFont="1" applyFill="1" applyBorder="1" applyAlignment="1">
      <alignment vertical="center"/>
    </xf>
    <xf numFmtId="0" fontId="3" fillId="0" borderId="79" xfId="4" applyFont="1" applyFill="1" applyBorder="1" applyAlignment="1">
      <alignment vertical="center"/>
    </xf>
    <xf numFmtId="0" fontId="3" fillId="0" borderId="75" xfId="4" applyFont="1" applyBorder="1" applyAlignment="1">
      <alignment vertical="center" wrapText="1"/>
    </xf>
    <xf numFmtId="0" fontId="3" fillId="0" borderId="82" xfId="4" applyFont="1" applyBorder="1" applyAlignment="1">
      <alignment vertical="center" wrapText="1"/>
    </xf>
    <xf numFmtId="0" fontId="3" fillId="0" borderId="80" xfId="4" applyFont="1" applyBorder="1" applyAlignment="1">
      <alignment vertical="center" wrapText="1"/>
    </xf>
    <xf numFmtId="0" fontId="3" fillId="0" borderId="14" xfId="4" applyFont="1" applyBorder="1" applyAlignment="1">
      <alignment vertical="center"/>
    </xf>
    <xf numFmtId="0" fontId="3" fillId="0" borderId="9" xfId="4" applyFont="1" applyBorder="1" applyAlignment="1">
      <alignment vertical="center"/>
    </xf>
    <xf numFmtId="0" fontId="3" fillId="0" borderId="69" xfId="4" applyFont="1" applyBorder="1" applyAlignment="1">
      <alignment horizontal="left" vertical="center"/>
    </xf>
    <xf numFmtId="0" fontId="3" fillId="0" borderId="93" xfId="4" applyFont="1" applyBorder="1" applyAlignment="1">
      <alignment horizontal="left" vertical="center"/>
    </xf>
    <xf numFmtId="0" fontId="3" fillId="0" borderId="101" xfId="4" applyFont="1" applyBorder="1" applyAlignment="1">
      <alignment vertical="center"/>
    </xf>
    <xf numFmtId="0" fontId="3" fillId="0" borderId="102" xfId="4" applyFont="1" applyBorder="1" applyAlignment="1">
      <alignment vertical="center"/>
    </xf>
    <xf numFmtId="0" fontId="3" fillId="0" borderId="69" xfId="4" applyFont="1" applyBorder="1"/>
    <xf numFmtId="0" fontId="3" fillId="0" borderId="93" xfId="4" applyFont="1" applyBorder="1"/>
    <xf numFmtId="0" fontId="0" fillId="0" borderId="50" xfId="4" applyFont="1" applyBorder="1" applyAlignment="1">
      <alignment horizontal="left" vertical="center"/>
    </xf>
    <xf numFmtId="0" fontId="3" fillId="0" borderId="51" xfId="4" applyFont="1" applyBorder="1" applyAlignment="1">
      <alignment horizontal="left" vertical="center"/>
    </xf>
    <xf numFmtId="0" fontId="3" fillId="0" borderId="54" xfId="4" applyFont="1" applyBorder="1" applyAlignment="1">
      <alignment horizontal="left" vertical="center"/>
    </xf>
    <xf numFmtId="0" fontId="3" fillId="0" borderId="26" xfId="4" applyFont="1" applyBorder="1" applyAlignment="1">
      <alignment horizontal="left" vertical="center"/>
    </xf>
    <xf numFmtId="0" fontId="3" fillId="0" borderId="79" xfId="4" applyFont="1" applyBorder="1" applyAlignment="1">
      <alignment horizontal="left" vertical="center"/>
    </xf>
    <xf numFmtId="0" fontId="3" fillId="0" borderId="58" xfId="4" applyFont="1" applyBorder="1" applyAlignment="1">
      <alignment horizontal="left" vertical="center"/>
    </xf>
    <xf numFmtId="0" fontId="3" fillId="0" borderId="59" xfId="4" applyFont="1" applyBorder="1" applyAlignment="1">
      <alignment horizontal="left" vertical="center"/>
    </xf>
    <xf numFmtId="0" fontId="10" fillId="0" borderId="0" xfId="0" applyFont="1" applyFill="1" applyBorder="1" applyAlignment="1">
      <alignment horizontal="left" vertical="top" wrapText="1"/>
    </xf>
    <xf numFmtId="0" fontId="3" fillId="0" borderId="7" xfId="2" applyFont="1" applyBorder="1" applyAlignment="1">
      <alignment horizontal="center" vertical="center"/>
    </xf>
    <xf numFmtId="0" fontId="3" fillId="0" borderId="1" xfId="2" applyFont="1" applyBorder="1" applyAlignment="1">
      <alignment horizontal="center" vertical="center"/>
    </xf>
    <xf numFmtId="0" fontId="3" fillId="0" borderId="5" xfId="2" applyFont="1" applyBorder="1" applyAlignment="1">
      <alignment horizontal="center" vertical="center"/>
    </xf>
    <xf numFmtId="0" fontId="3" fillId="0" borderId="2" xfId="2" applyFont="1" applyBorder="1" applyAlignment="1">
      <alignment horizontal="center" vertical="center"/>
    </xf>
    <xf numFmtId="0" fontId="3" fillId="0" borderId="3" xfId="2" applyFont="1" applyBorder="1" applyAlignment="1">
      <alignment horizontal="center" vertical="center"/>
    </xf>
    <xf numFmtId="0" fontId="3" fillId="0" borderId="4" xfId="2" applyFont="1" applyBorder="1" applyAlignment="1">
      <alignment horizontal="center" vertical="center"/>
    </xf>
    <xf numFmtId="0" fontId="3" fillId="0" borderId="13" xfId="2" applyFont="1" applyBorder="1" applyAlignment="1">
      <alignment horizontal="center" vertical="center"/>
    </xf>
    <xf numFmtId="0" fontId="3" fillId="0" borderId="11" xfId="2" applyFont="1" applyBorder="1" applyAlignment="1">
      <alignment horizontal="center" vertical="center"/>
    </xf>
    <xf numFmtId="0" fontId="3" fillId="0" borderId="81" xfId="2" applyFont="1" applyBorder="1" applyAlignment="1">
      <alignment horizontal="center" vertical="center"/>
    </xf>
    <xf numFmtId="0" fontId="3" fillId="0" borderId="59" xfId="2" applyFont="1" applyBorder="1" applyAlignment="1">
      <alignment horizontal="center" vertical="center"/>
    </xf>
    <xf numFmtId="0" fontId="3" fillId="0" borderId="53" xfId="2" applyFont="1" applyFill="1" applyBorder="1" applyAlignment="1">
      <alignment vertical="center"/>
    </xf>
    <xf numFmtId="0" fontId="3" fillId="0" borderId="26" xfId="2" applyFont="1" applyFill="1" applyBorder="1" applyAlignment="1">
      <alignment vertical="center"/>
    </xf>
    <xf numFmtId="0" fontId="3" fillId="0" borderId="55" xfId="2" applyFont="1" applyFill="1" applyBorder="1" applyAlignment="1">
      <alignment vertical="center"/>
    </xf>
    <xf numFmtId="0" fontId="3" fillId="0" borderId="57" xfId="2" applyFont="1" applyFill="1" applyBorder="1" applyAlignment="1">
      <alignment vertical="center"/>
    </xf>
    <xf numFmtId="0" fontId="3" fillId="0" borderId="55" xfId="2" applyFont="1" applyFill="1" applyBorder="1" applyAlignment="1">
      <alignment horizontal="center" vertical="center"/>
    </xf>
    <xf numFmtId="0" fontId="3" fillId="0" borderId="57" xfId="2" applyFont="1" applyFill="1" applyBorder="1" applyAlignment="1">
      <alignment horizontal="center" vertical="center"/>
    </xf>
    <xf numFmtId="0" fontId="3" fillId="0" borderId="69" xfId="4" applyFont="1" applyBorder="1" applyAlignment="1">
      <alignment horizontal="center" vertical="center"/>
    </xf>
    <xf numFmtId="0" fontId="3" fillId="0" borderId="93" xfId="4" applyFont="1" applyBorder="1" applyAlignment="1">
      <alignment horizontal="center" vertical="center"/>
    </xf>
    <xf numFmtId="0" fontId="10" fillId="0" borderId="0" xfId="4" applyFont="1" applyBorder="1" applyAlignment="1">
      <alignment vertical="top" wrapText="1"/>
    </xf>
    <xf numFmtId="0" fontId="10" fillId="0" borderId="0" xfId="4" applyFont="1" applyAlignment="1">
      <alignment vertical="top" wrapText="1"/>
    </xf>
    <xf numFmtId="0" fontId="3" fillId="0" borderId="79" xfId="2" applyFont="1" applyFill="1" applyBorder="1" applyAlignment="1">
      <alignment horizontal="center" vertical="center"/>
    </xf>
    <xf numFmtId="0" fontId="3" fillId="0" borderId="59" xfId="2" applyFont="1" applyFill="1" applyBorder="1" applyAlignment="1">
      <alignment horizontal="center" vertical="center"/>
    </xf>
    <xf numFmtId="0" fontId="3" fillId="0" borderId="95" xfId="2" applyFont="1" applyBorder="1" applyAlignment="1">
      <alignment vertical="center"/>
    </xf>
    <xf numFmtId="0" fontId="3" fillId="0" borderId="96" xfId="2" applyFont="1" applyBorder="1" applyAlignment="1">
      <alignment vertical="center"/>
    </xf>
    <xf numFmtId="0" fontId="3" fillId="0" borderId="55" xfId="2" applyFont="1" applyBorder="1" applyAlignment="1">
      <alignment vertical="center"/>
    </xf>
    <xf numFmtId="0" fontId="3" fillId="0" borderId="56" xfId="2" applyFont="1" applyBorder="1" applyAlignment="1">
      <alignment vertical="center"/>
    </xf>
    <xf numFmtId="0" fontId="19" fillId="0" borderId="75" xfId="2" applyFont="1" applyFill="1" applyBorder="1" applyAlignment="1">
      <alignment vertical="center"/>
    </xf>
    <xf numFmtId="0" fontId="19" fillId="0" borderId="76" xfId="2" applyFont="1" applyFill="1" applyBorder="1" applyAlignment="1">
      <alignment vertical="center"/>
    </xf>
    <xf numFmtId="0" fontId="19" fillId="0" borderId="77" xfId="2" applyFont="1" applyFill="1" applyBorder="1" applyAlignment="1">
      <alignment vertical="center"/>
    </xf>
    <xf numFmtId="0" fontId="19" fillId="0" borderId="75" xfId="2" applyFont="1" applyFill="1" applyBorder="1" applyAlignment="1">
      <alignment horizontal="center" vertical="center"/>
    </xf>
    <xf numFmtId="0" fontId="19" fillId="0" borderId="77" xfId="2" applyFont="1" applyFill="1" applyBorder="1" applyAlignment="1">
      <alignment horizontal="center" vertical="center"/>
    </xf>
    <xf numFmtId="0" fontId="19" fillId="0" borderId="29" xfId="2" applyFont="1" applyFill="1" applyBorder="1" applyAlignment="1">
      <alignment vertical="center"/>
    </xf>
    <xf numFmtId="3" fontId="19" fillId="0" borderId="55" xfId="2" applyNumberFormat="1" applyFont="1" applyFill="1" applyBorder="1" applyAlignment="1">
      <alignment vertical="center"/>
    </xf>
    <xf numFmtId="3" fontId="19" fillId="0" borderId="35" xfId="2" applyNumberFormat="1" applyFont="1" applyFill="1" applyBorder="1" applyAlignment="1">
      <alignment vertical="center"/>
    </xf>
  </cellXfs>
  <cellStyles count="5">
    <cellStyle name="パーセント" xfId="1" builtinId="5"/>
    <cellStyle name="標準" xfId="0" builtinId="0"/>
    <cellStyle name="標準 2" xfId="2" xr:uid="{00000000-0005-0000-0000-000002000000}"/>
    <cellStyle name="標準_【様式】交付限度額の算定シート(H21.10ver)" xfId="3" xr:uid="{00000000-0005-0000-0000-000003000000}"/>
    <cellStyle name="標準_都市再生整備計画(H16版)0604"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323850</xdr:colOff>
      <xdr:row>3</xdr:row>
      <xdr:rowOff>333375</xdr:rowOff>
    </xdr:from>
    <xdr:to>
      <xdr:col>0</xdr:col>
      <xdr:colOff>3276600</xdr:colOff>
      <xdr:row>3</xdr:row>
      <xdr:rowOff>3924300</xdr:rowOff>
    </xdr:to>
    <xdr:sp macro="" textlink="">
      <xdr:nvSpPr>
        <xdr:cNvPr id="32769" name="Rectangle 1">
          <a:extLst>
            <a:ext uri="{FF2B5EF4-FFF2-40B4-BE49-F238E27FC236}">
              <a16:creationId xmlns:a16="http://schemas.microsoft.com/office/drawing/2014/main" id="{00000000-0008-0000-0100-000001800000}"/>
            </a:ext>
          </a:extLst>
        </xdr:cNvPr>
        <xdr:cNvSpPr>
          <a:spLocks noChangeArrowheads="1"/>
        </xdr:cNvSpPr>
      </xdr:nvSpPr>
      <xdr:spPr bwMode="auto">
        <a:xfrm>
          <a:off x="323850" y="1285875"/>
          <a:ext cx="2952750" cy="35909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500"/>
            </a:lnSpc>
            <a:defRPr sz="1000"/>
          </a:pPr>
          <a:r>
            <a:rPr lang="en-US" altLang="ja-JP" sz="1200" b="0" i="0" strike="noStrike">
              <a:solidFill>
                <a:srgbClr val="000000"/>
              </a:solidFill>
              <a:latin typeface="ＭＳ Ｐゴシック"/>
              <a:ea typeface="ＭＳ Ｐゴシック"/>
            </a:rPr>
            <a:t>【</a:t>
          </a:r>
          <a:r>
            <a:rPr lang="ja-JP" altLang="en-US" sz="1200" b="0" i="0" strike="noStrike">
              <a:solidFill>
                <a:srgbClr val="000000"/>
              </a:solidFill>
              <a:latin typeface="ＭＳ Ｐゴシック"/>
              <a:ea typeface="ＭＳ Ｐゴシック"/>
            </a:rPr>
            <a:t>作成上の留意点</a:t>
          </a:r>
          <a:r>
            <a:rPr lang="en-US" altLang="ja-JP" sz="1200" b="0" i="0" strike="noStrike">
              <a:solidFill>
                <a:srgbClr val="000000"/>
              </a:solidFill>
              <a:latin typeface="ＭＳ Ｐゴシック"/>
              <a:ea typeface="ＭＳ Ｐゴシック"/>
            </a:rPr>
            <a:t>】</a:t>
          </a:r>
        </a:p>
        <a:p>
          <a:pPr algn="l" rtl="0">
            <a:lnSpc>
              <a:spcPts val="1500"/>
            </a:lnSpc>
            <a:defRPr sz="1000"/>
          </a:pPr>
          <a:endParaRPr lang="en-US" altLang="ja-JP" sz="1200" b="0" i="0" strike="noStrike">
            <a:solidFill>
              <a:srgbClr val="000000"/>
            </a:solidFill>
            <a:latin typeface="ＭＳ Ｐゴシック"/>
            <a:ea typeface="ＭＳ Ｐゴシック"/>
          </a:endParaRPr>
        </a:p>
        <a:p>
          <a:pPr algn="l" rtl="0">
            <a:lnSpc>
              <a:spcPts val="1500"/>
            </a:lnSpc>
            <a:defRPr sz="1000"/>
          </a:pPr>
          <a:r>
            <a:rPr lang="ja-JP" altLang="en-US" sz="1200" b="0" i="0" strike="noStrike">
              <a:solidFill>
                <a:sysClr val="windowText" lastClr="000000"/>
              </a:solidFill>
              <a:latin typeface="ＭＳ Ｐゴシック"/>
              <a:ea typeface="ＭＳ Ｐゴシック"/>
            </a:rPr>
            <a:t>・下図は地理院地図（電子国土</a:t>
          </a:r>
          <a:r>
            <a:rPr lang="en-US" altLang="ja-JP" sz="1200" b="0" i="0" strike="noStrike">
              <a:solidFill>
                <a:sysClr val="windowText" lastClr="000000"/>
              </a:solidFill>
              <a:latin typeface="ＭＳ Ｐゴシック"/>
              <a:ea typeface="ＭＳ Ｐゴシック"/>
            </a:rPr>
            <a:t>Web</a:t>
          </a:r>
          <a:r>
            <a:rPr lang="ja-JP" altLang="en-US" sz="1200" b="0" i="0" strike="noStrike">
              <a:solidFill>
                <a:sysClr val="windowText" lastClr="000000"/>
              </a:solidFill>
              <a:latin typeface="ＭＳ Ｐゴシック"/>
              <a:ea typeface="ＭＳ Ｐゴシック"/>
            </a:rPr>
            <a:t>）の淡色地図を使用し、適宜調整すること。</a:t>
          </a:r>
          <a:endParaRPr lang="en-US" altLang="ja-JP" sz="1200" b="0" i="0" strike="noStrike">
            <a:solidFill>
              <a:sysClr val="windowText" lastClr="000000"/>
            </a:solidFill>
            <a:latin typeface="ＭＳ Ｐゴシック"/>
            <a:ea typeface="ＭＳ Ｐゴシック"/>
          </a:endParaRPr>
        </a:p>
        <a:p>
          <a:pPr algn="l" rtl="0">
            <a:lnSpc>
              <a:spcPts val="1500"/>
            </a:lnSpc>
            <a:defRPr sz="1000"/>
          </a:pPr>
          <a:r>
            <a:rPr lang="ja-JP" altLang="en-US" sz="1200" b="0" i="0" strike="noStrike">
              <a:solidFill>
                <a:srgbClr val="000000"/>
              </a:solidFill>
              <a:latin typeface="ＭＳ Ｐゴシック"/>
              <a:ea typeface="ＭＳ Ｐゴシック"/>
            </a:rPr>
            <a:t>・スケールバー・方位を記入すること。</a:t>
          </a:r>
        </a:p>
        <a:p>
          <a:pPr algn="l" rtl="0">
            <a:lnSpc>
              <a:spcPts val="1400"/>
            </a:lnSpc>
            <a:defRPr sz="1000"/>
          </a:pPr>
          <a:r>
            <a:rPr lang="ja-JP" altLang="en-US" sz="1200" b="0" i="0" strike="noStrike">
              <a:solidFill>
                <a:srgbClr val="000000"/>
              </a:solidFill>
              <a:latin typeface="ＭＳ Ｐゴシック"/>
              <a:ea typeface="ＭＳ Ｐゴシック"/>
            </a:rPr>
            <a:t>・計画区域の周辺がわかる範囲を対象とすること。</a:t>
          </a:r>
        </a:p>
        <a:p>
          <a:pPr rtl="0"/>
          <a:r>
            <a:rPr lang="ja-JP" altLang="ja-JP" sz="1100" b="0" i="0">
              <a:effectLst/>
              <a:latin typeface="+mn-lt"/>
              <a:ea typeface="+mn-ea"/>
              <a:cs typeface="+mn-cs"/>
            </a:rPr>
            <a:t>・都市再生整備計画の区域を赤太線縁取りし、地区名、区域面積を記入すること。</a:t>
          </a:r>
          <a:endParaRPr lang="ja-JP" altLang="ja-JP" sz="1200">
            <a:effectLst/>
          </a:endParaRPr>
        </a:p>
        <a:p>
          <a:pPr rtl="0"/>
          <a:r>
            <a:rPr lang="ja-JP" altLang="ja-JP" sz="1100" b="0" i="0">
              <a:effectLst/>
              <a:latin typeface="+mn-lt"/>
              <a:ea typeface="+mn-ea"/>
              <a:cs typeface="+mn-cs"/>
            </a:rPr>
            <a:t>・まちなかウォーカブル推進事業の場合、まちなかウォーカブル区域を緑色太線縁取り、地区名、地区面積を記入すること。</a:t>
          </a:r>
          <a:endParaRPr lang="ja-JP" altLang="ja-JP" sz="1200">
            <a:effectLst/>
          </a:endParaRPr>
        </a:p>
        <a:p>
          <a:pPr rtl="0"/>
          <a:r>
            <a:rPr lang="ja-JP" altLang="ja-JP" sz="1100" b="0" i="0">
              <a:effectLst/>
              <a:latin typeface="+mn-lt"/>
              <a:ea typeface="+mn-ea"/>
              <a:cs typeface="+mn-cs"/>
            </a:rPr>
            <a:t>・都市機能誘導区域</a:t>
          </a:r>
          <a:r>
            <a:rPr lang="ja-JP" altLang="en-US" sz="1100" b="0" i="0">
              <a:effectLst/>
              <a:latin typeface="+mn-lt"/>
              <a:ea typeface="+mn-ea"/>
              <a:cs typeface="+mn-cs"/>
            </a:rPr>
            <a:t>を</a:t>
          </a:r>
          <a:r>
            <a:rPr lang="ja-JP" altLang="ja-JP" sz="1100" b="0" i="0">
              <a:effectLst/>
              <a:latin typeface="+mn-lt"/>
              <a:ea typeface="+mn-ea"/>
              <a:cs typeface="+mn-cs"/>
            </a:rPr>
            <a:t>橙色点線縁取り、居住誘導区域を青色点線縁取りすること。</a:t>
          </a:r>
          <a:endParaRPr lang="ja-JP" altLang="ja-JP" sz="1200">
            <a:effectLst/>
          </a:endParaRPr>
        </a:p>
        <a:p>
          <a:pPr algn="l" rtl="0">
            <a:lnSpc>
              <a:spcPts val="1400"/>
            </a:lnSpc>
            <a:defRPr sz="1000"/>
          </a:pPr>
          <a:r>
            <a:rPr lang="ja-JP" altLang="en-US" sz="1200" b="0" i="0" strike="noStrike">
              <a:solidFill>
                <a:srgbClr val="000000"/>
              </a:solidFill>
              <a:latin typeface="ＭＳ Ｐゴシック"/>
              <a:ea typeface="ＭＳ Ｐゴシック"/>
            </a:rPr>
            <a:t>・現況の土地利用状況がわかるようにすること。</a:t>
          </a:r>
        </a:p>
        <a:p>
          <a:pPr algn="l" rtl="0">
            <a:lnSpc>
              <a:spcPts val="1400"/>
            </a:lnSpc>
            <a:defRPr sz="1000"/>
          </a:pPr>
          <a:r>
            <a:rPr lang="ja-JP" altLang="en-US" sz="1200" b="0" i="0" strike="noStrike">
              <a:solidFill>
                <a:srgbClr val="000000"/>
              </a:solidFill>
              <a:latin typeface="ＭＳ Ｐゴシック"/>
              <a:ea typeface="ＭＳ Ｐゴシック"/>
            </a:rPr>
            <a:t>・その他必要な事項を記載するときは、必ず凡例を記入すること。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133350</xdr:colOff>
      <xdr:row>8</xdr:row>
      <xdr:rowOff>0</xdr:rowOff>
    </xdr:from>
    <xdr:to>
      <xdr:col>8</xdr:col>
      <xdr:colOff>133350</xdr:colOff>
      <xdr:row>10</xdr:row>
      <xdr:rowOff>180975</xdr:rowOff>
    </xdr:to>
    <xdr:sp macro="" textlink="">
      <xdr:nvSpPr>
        <xdr:cNvPr id="72843" name="Line 1">
          <a:extLst>
            <a:ext uri="{FF2B5EF4-FFF2-40B4-BE49-F238E27FC236}">
              <a16:creationId xmlns:a16="http://schemas.microsoft.com/office/drawing/2014/main" id="{00000000-0008-0000-0200-00008B1C0100}"/>
            </a:ext>
          </a:extLst>
        </xdr:cNvPr>
        <xdr:cNvSpPr>
          <a:spLocks noChangeShapeType="1"/>
        </xdr:cNvSpPr>
      </xdr:nvSpPr>
      <xdr:spPr bwMode="auto">
        <a:xfrm>
          <a:off x="6200775" y="1571625"/>
          <a:ext cx="0" cy="561975"/>
        </a:xfrm>
        <a:prstGeom prst="line">
          <a:avLst/>
        </a:prstGeom>
        <a:noFill/>
        <a:ln w="3810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My%20Documents\&#26395;&#26376;\&#20104;&#31639;&#38306;&#36899;\H12&#20104;&#31639;\H12&#35201;&#27714;\H12&#27010;&#31639;&#35201;&#26395;\&#12479;&#12486;&#22411;&#32113;&#21512;&#35036;&#21161;&#35519;&#26360;\&#35519;&#26360;\&#19968;&#20307;&#20107;&#26989;&#35519;&#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ice-fs01\&#37117;&#24066;&#12539;&#20303;&#23429;&#12539;&#22320;&#22495;&#25919;&#31574;&#12464;&#12523;&#12540;&#12503;\My%20Documents\&#26395;&#26376;\&#20104;&#31639;&#38306;&#36899;\H12&#20104;&#31639;\H12&#35201;&#27714;\H12&#27010;&#31639;&#35201;&#26395;\&#12479;&#12486;&#22411;&#32113;&#21512;&#35036;&#21161;&#35519;&#26360;\&#35519;&#26360;\&#19968;&#20307;&#20107;&#26989;&#35519;&#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様式３（とりやめ）"/>
      <sheetName val="表紙"/>
      <sheetName val="総括"/>
      <sheetName val="（差替）整備方針"/>
      <sheetName val="整備目標"/>
      <sheetName val="地域生活"/>
      <sheetName val="地域生活基盤施設年度別計画"/>
      <sheetName val="以下要素事業別"/>
      <sheetName val="道路"/>
      <sheetName val="年次計画参"/>
      <sheetName val="（差替）高質空間"/>
      <sheetName val="高次都市"/>
      <sheetName val="区画ｼｰﾄ0"/>
      <sheetName val="区画ｼｰﾄ1別紙"/>
      <sheetName val="区画ｼｰﾄ2"/>
      <sheetName val="区画ｼｰﾄ3(都市再生)"/>
      <sheetName val="特会組合"/>
      <sheetName val="区画ｼｰﾄ4"/>
      <sheetName val="益見明徳予算 "/>
    </sheetNames>
    <sheetDataSet>
      <sheetData sheetId="0">
        <row r="1">
          <cell r="A1" t="str">
            <v>総括様式３　都市公園等一体整備促進事業総括表</v>
          </cell>
        </row>
        <row r="3">
          <cell r="A3" t="str">
            <v>注）事業費の欄には国費は記入しないこと。また、用地・施設の区分は不要。</v>
          </cell>
        </row>
        <row r="4">
          <cell r="J4" t="str">
            <v>事業費（単位：百万円）</v>
          </cell>
        </row>
        <row r="5">
          <cell r="A5" t="str">
            <v>都道府県市名</v>
          </cell>
          <cell r="B5" t="str">
            <v>都市名</v>
          </cell>
          <cell r="C5" t="str">
            <v>コード</v>
          </cell>
          <cell r="D5" t="str">
            <v>新・継</v>
          </cell>
          <cell r="E5" t="str">
            <v>種別</v>
          </cell>
          <cell r="F5" t="str">
            <v>事業主体</v>
          </cell>
          <cell r="G5" t="str">
            <v>公園名</v>
          </cell>
          <cell r="H5" t="str">
            <v>面積(ha)</v>
          </cell>
          <cell r="I5" t="str">
            <v>採択年度</v>
          </cell>
          <cell r="J5" t="str">
            <v>Ｈ８補助</v>
          </cell>
          <cell r="K5" t="str">
            <v>Ｈ８単独</v>
          </cell>
          <cell r="L5" t="str">
            <v>Ｈ８計</v>
          </cell>
          <cell r="M5" t="str">
            <v>Ｈ９補助</v>
          </cell>
          <cell r="N5" t="str">
            <v>Ｈ９単独</v>
          </cell>
          <cell r="O5" t="str">
            <v>Ｈ９計</v>
          </cell>
          <cell r="P5" t="str">
            <v>Ｈ10補助</v>
          </cell>
          <cell r="Q5" t="str">
            <v>Ｈ10単独</v>
          </cell>
          <cell r="R5" t="str">
            <v>Ｈ10計</v>
          </cell>
          <cell r="S5" t="str">
            <v>Ｈ11補助</v>
          </cell>
          <cell r="T5" t="str">
            <v>Ｈ11単独</v>
          </cell>
          <cell r="U5" t="str">
            <v>Ｈ11計</v>
          </cell>
          <cell r="V5" t="str">
            <v>Ｈ12補助</v>
          </cell>
          <cell r="W5" t="str">
            <v>Ｈ12単独</v>
          </cell>
          <cell r="X5" t="str">
            <v>Ｈ12計</v>
          </cell>
          <cell r="Y5" t="str">
            <v>Ｈ13～14補助</v>
          </cell>
          <cell r="Z5" t="str">
            <v>Ｈ13～14単独</v>
          </cell>
          <cell r="AA5" t="str">
            <v>Ｈ13～14計</v>
          </cell>
          <cell r="AB5" t="str">
            <v>七箇年補助</v>
          </cell>
          <cell r="AC5" t="str">
            <v>七箇年単独</v>
          </cell>
          <cell r="AD5" t="str">
            <v>七箇年計</v>
          </cell>
          <cell r="AE5" t="str">
            <v>備考</v>
          </cell>
        </row>
        <row r="6">
          <cell r="A6" t="str">
            <v>記入例（提出時に消去すること）</v>
          </cell>
        </row>
        <row r="7">
          <cell r="A7" t="str">
            <v>　　（注）都道府県政令市名は、全箇所について記入すること。（省略しない）</v>
          </cell>
        </row>
        <row r="8">
          <cell r="A8" t="str">
            <v>○○県</v>
          </cell>
          <cell r="B8" t="str">
            <v>○○市</v>
          </cell>
          <cell r="C8">
            <v>2.2010000000000001</v>
          </cell>
          <cell r="D8" t="str">
            <v>継続</v>
          </cell>
          <cell r="E8" t="str">
            <v>総合</v>
          </cell>
          <cell r="F8" t="str">
            <v>県</v>
          </cell>
          <cell r="G8" t="str">
            <v>○○○公園</v>
          </cell>
          <cell r="H8">
            <v>12.5</v>
          </cell>
          <cell r="I8" t="str">
            <v>Ｈ８</v>
          </cell>
          <cell r="J8">
            <v>150</v>
          </cell>
          <cell r="K8">
            <v>150</v>
          </cell>
          <cell r="L8">
            <v>300</v>
          </cell>
          <cell r="M8">
            <v>200</v>
          </cell>
          <cell r="N8">
            <v>250</v>
          </cell>
          <cell r="O8">
            <v>450</v>
          </cell>
          <cell r="P8">
            <v>250</v>
          </cell>
          <cell r="Q8">
            <v>200</v>
          </cell>
          <cell r="R8">
            <v>450</v>
          </cell>
          <cell r="S8">
            <v>300</v>
          </cell>
          <cell r="T8">
            <v>200</v>
          </cell>
          <cell r="U8">
            <v>500</v>
          </cell>
          <cell r="V8">
            <v>150</v>
          </cell>
          <cell r="W8">
            <v>100</v>
          </cell>
          <cell r="X8">
            <v>250</v>
          </cell>
          <cell r="Y8">
            <v>400</v>
          </cell>
          <cell r="Z8">
            <v>450</v>
          </cell>
          <cell r="AA8">
            <v>850</v>
          </cell>
          <cell r="AB8">
            <v>1150</v>
          </cell>
          <cell r="AC8">
            <v>1100</v>
          </cell>
          <cell r="AD8">
            <v>2800</v>
          </cell>
        </row>
        <row r="9">
          <cell r="L9">
            <v>0</v>
          </cell>
          <cell r="M9">
            <v>0</v>
          </cell>
          <cell r="N9">
            <v>0</v>
          </cell>
          <cell r="O9">
            <v>0</v>
          </cell>
          <cell r="P9">
            <v>0</v>
          </cell>
          <cell r="Q9">
            <v>0</v>
          </cell>
          <cell r="R9">
            <v>0</v>
          </cell>
          <cell r="S9">
            <v>0</v>
          </cell>
          <cell r="T9">
            <v>0</v>
          </cell>
          <cell r="U9">
            <v>0</v>
          </cell>
          <cell r="V9">
            <v>0</v>
          </cell>
          <cell r="W9">
            <v>0</v>
          </cell>
          <cell r="X9">
            <v>0</v>
          </cell>
          <cell r="Y9">
            <v>0</v>
          </cell>
          <cell r="AA9">
            <v>0</v>
          </cell>
          <cell r="AD9">
            <v>0</v>
          </cell>
        </row>
        <row r="10">
          <cell r="L10">
            <v>0</v>
          </cell>
          <cell r="M10">
            <v>0</v>
          </cell>
          <cell r="N10">
            <v>0</v>
          </cell>
          <cell r="O10">
            <v>0</v>
          </cell>
          <cell r="P10">
            <v>0</v>
          </cell>
          <cell r="Q10">
            <v>0</v>
          </cell>
          <cell r="R10">
            <v>0</v>
          </cell>
          <cell r="S10">
            <v>0</v>
          </cell>
          <cell r="T10">
            <v>0</v>
          </cell>
          <cell r="U10">
            <v>0</v>
          </cell>
          <cell r="V10">
            <v>0</v>
          </cell>
          <cell r="W10">
            <v>0</v>
          </cell>
          <cell r="X10">
            <v>0</v>
          </cell>
          <cell r="Y10">
            <v>0</v>
          </cell>
          <cell r="AA10">
            <v>0</v>
          </cell>
          <cell r="AD10">
            <v>0</v>
          </cell>
        </row>
        <row r="11">
          <cell r="L11">
            <v>0</v>
          </cell>
          <cell r="M11">
            <v>0</v>
          </cell>
          <cell r="N11">
            <v>0</v>
          </cell>
          <cell r="O11">
            <v>0</v>
          </cell>
          <cell r="P11">
            <v>0</v>
          </cell>
          <cell r="Q11">
            <v>0</v>
          </cell>
          <cell r="R11">
            <v>0</v>
          </cell>
          <cell r="S11">
            <v>0</v>
          </cell>
          <cell r="T11">
            <v>0</v>
          </cell>
          <cell r="U11">
            <v>0</v>
          </cell>
          <cell r="V11">
            <v>0</v>
          </cell>
          <cell r="W11">
            <v>0</v>
          </cell>
          <cell r="X11">
            <v>0</v>
          </cell>
          <cell r="Y11">
            <v>0</v>
          </cell>
          <cell r="AA11">
            <v>0</v>
          </cell>
          <cell r="AD1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様式３（とりやめ）"/>
      <sheetName val="表紙"/>
      <sheetName val="総括"/>
      <sheetName val="（差替）整備方針"/>
      <sheetName val="整備目標"/>
      <sheetName val="地域生活"/>
      <sheetName val="地域生活基盤施設年度別計画"/>
      <sheetName val="以下要素事業別"/>
      <sheetName val="道路"/>
      <sheetName val="年次計画参"/>
      <sheetName val="（差替）高質空間"/>
      <sheetName val="高次都市"/>
      <sheetName val="区画ｼｰﾄ0"/>
      <sheetName val="区画ｼｰﾄ1別紙"/>
      <sheetName val="区画ｼｰﾄ2"/>
      <sheetName val="区画ｼｰﾄ3(都市再生)"/>
      <sheetName val="特会組合"/>
      <sheetName val="区画ｼｰﾄ4"/>
      <sheetName val="益見明徳予算 "/>
    </sheetNames>
    <sheetDataSet>
      <sheetData sheetId="0">
        <row r="1">
          <cell r="A1" t="str">
            <v>総括様式３　都市公園等一体整備促進事業総括表</v>
          </cell>
        </row>
        <row r="3">
          <cell r="A3" t="str">
            <v>注）事業費の欄には国費は記入しないこと。また、用地・施設の区分は不要。</v>
          </cell>
        </row>
        <row r="4">
          <cell r="J4" t="str">
            <v>事業費（単位：百万円）</v>
          </cell>
        </row>
        <row r="5">
          <cell r="A5" t="str">
            <v>都道府県市名</v>
          </cell>
          <cell r="B5" t="str">
            <v>都市名</v>
          </cell>
          <cell r="C5" t="str">
            <v>コード</v>
          </cell>
          <cell r="D5" t="str">
            <v>新・継</v>
          </cell>
          <cell r="E5" t="str">
            <v>種別</v>
          </cell>
          <cell r="F5" t="str">
            <v>事業主体</v>
          </cell>
          <cell r="G5" t="str">
            <v>公園名</v>
          </cell>
          <cell r="H5" t="str">
            <v>面積(ha)</v>
          </cell>
          <cell r="I5" t="str">
            <v>採択年度</v>
          </cell>
          <cell r="J5" t="str">
            <v>Ｈ８補助</v>
          </cell>
          <cell r="K5" t="str">
            <v>Ｈ８単独</v>
          </cell>
          <cell r="L5" t="str">
            <v>Ｈ８計</v>
          </cell>
          <cell r="M5" t="str">
            <v>Ｈ９補助</v>
          </cell>
          <cell r="N5" t="str">
            <v>Ｈ９単独</v>
          </cell>
          <cell r="O5" t="str">
            <v>Ｈ９計</v>
          </cell>
          <cell r="P5" t="str">
            <v>Ｈ10補助</v>
          </cell>
          <cell r="Q5" t="str">
            <v>Ｈ10単独</v>
          </cell>
          <cell r="R5" t="str">
            <v>Ｈ10計</v>
          </cell>
          <cell r="S5" t="str">
            <v>Ｈ11補助</v>
          </cell>
          <cell r="T5" t="str">
            <v>Ｈ11単独</v>
          </cell>
          <cell r="U5" t="str">
            <v>Ｈ11計</v>
          </cell>
          <cell r="V5" t="str">
            <v>Ｈ12補助</v>
          </cell>
          <cell r="W5" t="str">
            <v>Ｈ12単独</v>
          </cell>
          <cell r="X5" t="str">
            <v>Ｈ12計</v>
          </cell>
          <cell r="Y5" t="str">
            <v>Ｈ13～14補助</v>
          </cell>
          <cell r="Z5" t="str">
            <v>Ｈ13～14単独</v>
          </cell>
          <cell r="AA5" t="str">
            <v>Ｈ13～14計</v>
          </cell>
          <cell r="AB5" t="str">
            <v>七箇年補助</v>
          </cell>
          <cell r="AC5" t="str">
            <v>七箇年単独</v>
          </cell>
          <cell r="AD5" t="str">
            <v>七箇年計</v>
          </cell>
          <cell r="AE5" t="str">
            <v>備考</v>
          </cell>
        </row>
        <row r="6">
          <cell r="A6" t="str">
            <v>記入例（提出時に消去すること）</v>
          </cell>
        </row>
        <row r="7">
          <cell r="A7" t="str">
            <v>　　（注）都道府県政令市名は、全箇所について記入すること。（省略しない）</v>
          </cell>
        </row>
        <row r="8">
          <cell r="A8" t="str">
            <v>○○県</v>
          </cell>
          <cell r="B8" t="str">
            <v>○○市</v>
          </cell>
          <cell r="C8">
            <v>2.2010000000000001</v>
          </cell>
          <cell r="D8" t="str">
            <v>継続</v>
          </cell>
          <cell r="E8" t="str">
            <v>総合</v>
          </cell>
          <cell r="F8" t="str">
            <v>県</v>
          </cell>
          <cell r="G8" t="str">
            <v>○○○公園</v>
          </cell>
          <cell r="H8">
            <v>12.5</v>
          </cell>
          <cell r="I8" t="str">
            <v>Ｈ８</v>
          </cell>
          <cell r="J8">
            <v>150</v>
          </cell>
          <cell r="K8">
            <v>150</v>
          </cell>
          <cell r="L8">
            <v>300</v>
          </cell>
          <cell r="M8">
            <v>200</v>
          </cell>
          <cell r="N8">
            <v>250</v>
          </cell>
          <cell r="O8">
            <v>450</v>
          </cell>
          <cell r="P8">
            <v>250</v>
          </cell>
          <cell r="Q8">
            <v>200</v>
          </cell>
          <cell r="R8">
            <v>450</v>
          </cell>
          <cell r="S8">
            <v>300</v>
          </cell>
          <cell r="T8">
            <v>200</v>
          </cell>
          <cell r="U8">
            <v>500</v>
          </cell>
          <cell r="V8">
            <v>150</v>
          </cell>
          <cell r="W8">
            <v>100</v>
          </cell>
          <cell r="X8">
            <v>250</v>
          </cell>
          <cell r="Y8">
            <v>400</v>
          </cell>
          <cell r="Z8">
            <v>450</v>
          </cell>
          <cell r="AA8">
            <v>850</v>
          </cell>
          <cell r="AB8">
            <v>1150</v>
          </cell>
          <cell r="AC8">
            <v>1100</v>
          </cell>
          <cell r="AD8">
            <v>2800</v>
          </cell>
        </row>
        <row r="9">
          <cell r="L9">
            <v>0</v>
          </cell>
          <cell r="M9">
            <v>0</v>
          </cell>
          <cell r="N9">
            <v>0</v>
          </cell>
          <cell r="O9">
            <v>0</v>
          </cell>
          <cell r="P9">
            <v>0</v>
          </cell>
          <cell r="Q9">
            <v>0</v>
          </cell>
          <cell r="R9">
            <v>0</v>
          </cell>
          <cell r="S9">
            <v>0</v>
          </cell>
          <cell r="T9">
            <v>0</v>
          </cell>
          <cell r="U9">
            <v>0</v>
          </cell>
          <cell r="V9">
            <v>0</v>
          </cell>
          <cell r="W9">
            <v>0</v>
          </cell>
          <cell r="X9">
            <v>0</v>
          </cell>
          <cell r="Y9">
            <v>0</v>
          </cell>
          <cell r="AA9">
            <v>0</v>
          </cell>
          <cell r="AD9">
            <v>0</v>
          </cell>
        </row>
        <row r="10">
          <cell r="L10">
            <v>0</v>
          </cell>
          <cell r="M10">
            <v>0</v>
          </cell>
          <cell r="N10">
            <v>0</v>
          </cell>
          <cell r="O10">
            <v>0</v>
          </cell>
          <cell r="P10">
            <v>0</v>
          </cell>
          <cell r="Q10">
            <v>0</v>
          </cell>
          <cell r="R10">
            <v>0</v>
          </cell>
          <cell r="S10">
            <v>0</v>
          </cell>
          <cell r="T10">
            <v>0</v>
          </cell>
          <cell r="U10">
            <v>0</v>
          </cell>
          <cell r="V10">
            <v>0</v>
          </cell>
          <cell r="W10">
            <v>0</v>
          </cell>
          <cell r="X10">
            <v>0</v>
          </cell>
          <cell r="Y10">
            <v>0</v>
          </cell>
          <cell r="AA10">
            <v>0</v>
          </cell>
          <cell r="AD10">
            <v>0</v>
          </cell>
        </row>
        <row r="11">
          <cell r="L11">
            <v>0</v>
          </cell>
          <cell r="M11">
            <v>0</v>
          </cell>
          <cell r="N11">
            <v>0</v>
          </cell>
          <cell r="O11">
            <v>0</v>
          </cell>
          <cell r="P11">
            <v>0</v>
          </cell>
          <cell r="Q11">
            <v>0</v>
          </cell>
          <cell r="R11">
            <v>0</v>
          </cell>
          <cell r="S11">
            <v>0</v>
          </cell>
          <cell r="T11">
            <v>0</v>
          </cell>
          <cell r="U11">
            <v>0</v>
          </cell>
          <cell r="V11">
            <v>0</v>
          </cell>
          <cell r="W11">
            <v>0</v>
          </cell>
          <cell r="X11">
            <v>0</v>
          </cell>
          <cell r="Y11">
            <v>0</v>
          </cell>
          <cell r="AA11">
            <v>0</v>
          </cell>
          <cell r="AD1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29"/>
  <sheetViews>
    <sheetView view="pageBreakPreview" zoomScale="115" zoomScaleNormal="75" zoomScaleSheetLayoutView="115" workbookViewId="0">
      <selection activeCell="D5" sqref="D5"/>
    </sheetView>
  </sheetViews>
  <sheetFormatPr defaultRowHeight="13" x14ac:dyDescent="0.2"/>
  <cols>
    <col min="1" max="1" width="3.08984375" customWidth="1"/>
    <col min="2" max="6" width="16" customWidth="1"/>
    <col min="7" max="7" width="7.7265625" customWidth="1"/>
    <col min="8" max="8" width="3.08984375" customWidth="1"/>
    <col min="10" max="10" width="22.6328125" customWidth="1"/>
  </cols>
  <sheetData>
    <row r="1" spans="2:8" x14ac:dyDescent="0.2">
      <c r="H1" s="132" t="s">
        <v>169</v>
      </c>
    </row>
    <row r="2" spans="2:8" ht="4.5" customHeight="1" x14ac:dyDescent="0.2">
      <c r="B2" s="7"/>
    </row>
    <row r="3" spans="2:8" ht="28.5" customHeight="1" x14ac:dyDescent="0.2">
      <c r="B3" s="8"/>
      <c r="C3" s="1"/>
      <c r="D3" s="1"/>
      <c r="E3" s="1"/>
      <c r="F3" s="1"/>
      <c r="G3" s="3"/>
    </row>
    <row r="4" spans="2:8" ht="73.5" customHeight="1" x14ac:dyDescent="0.2">
      <c r="B4" s="12" t="s">
        <v>178</v>
      </c>
      <c r="C4" s="11"/>
      <c r="D4" s="11"/>
      <c r="E4" s="11"/>
      <c r="F4" s="11"/>
      <c r="G4" s="6"/>
    </row>
    <row r="5" spans="2:8" ht="17.25" customHeight="1" x14ac:dyDescent="0.2">
      <c r="B5" s="12"/>
      <c r="C5" s="11"/>
      <c r="D5" s="11"/>
      <c r="E5" s="11"/>
      <c r="F5" s="11"/>
      <c r="G5" s="6"/>
    </row>
    <row r="6" spans="2:8" s="13" customFormat="1" ht="25.5" customHeight="1" x14ac:dyDescent="0.2">
      <c r="B6" s="17" t="s">
        <v>30</v>
      </c>
      <c r="C6" s="9"/>
      <c r="D6" s="9"/>
      <c r="E6" s="9"/>
      <c r="F6" s="9"/>
      <c r="G6" s="10"/>
    </row>
    <row r="7" spans="2:8" s="13" customFormat="1" ht="10.5" customHeight="1" x14ac:dyDescent="0.2">
      <c r="B7" s="17"/>
      <c r="C7" s="9"/>
      <c r="D7" s="9"/>
      <c r="E7" s="9"/>
      <c r="F7" s="9"/>
      <c r="G7" s="10"/>
    </row>
    <row r="8" spans="2:8" s="13" customFormat="1" ht="30.75" customHeight="1" x14ac:dyDescent="0.25">
      <c r="B8" s="291" t="s" ph="1">
        <v>179</v>
      </c>
      <c r="C8" s="292"/>
      <c r="D8" s="292"/>
      <c r="E8" s="292"/>
      <c r="F8" s="292"/>
      <c r="G8" s="293"/>
    </row>
    <row r="9" spans="2:8" s="13" customFormat="1" ht="19.5" customHeight="1" x14ac:dyDescent="0.2">
      <c r="B9" s="17"/>
      <c r="C9" s="9"/>
      <c r="D9" s="9"/>
      <c r="E9" s="9"/>
      <c r="F9" s="9"/>
      <c r="G9" s="10"/>
    </row>
    <row r="10" spans="2:8" s="13" customFormat="1" ht="86.25" customHeight="1" x14ac:dyDescent="0.25">
      <c r="B10" s="18"/>
      <c r="C10" s="133" t="s">
        <v>120</v>
      </c>
      <c r="D10" s="134"/>
      <c r="E10" s="134"/>
      <c r="F10" s="134"/>
      <c r="G10" s="19"/>
    </row>
    <row r="11" spans="2:8" ht="40.5" customHeight="1" x14ac:dyDescent="0.2">
      <c r="B11" s="5"/>
      <c r="C11" s="2"/>
      <c r="D11" s="2"/>
      <c r="E11" s="2"/>
      <c r="F11" s="2"/>
      <c r="G11" s="4"/>
    </row>
    <row r="12" spans="2:8" ht="5.25" customHeight="1" x14ac:dyDescent="0.2"/>
    <row r="13" spans="2:8" x14ac:dyDescent="0.2">
      <c r="B13" s="295" t="s">
        <v>180</v>
      </c>
      <c r="C13" s="295"/>
      <c r="D13" s="295"/>
      <c r="E13" s="295"/>
      <c r="F13" s="295"/>
      <c r="G13" s="295"/>
      <c r="H13" s="295"/>
    </row>
    <row r="14" spans="2:8" x14ac:dyDescent="0.2">
      <c r="B14" s="296" t="s">
        <v>121</v>
      </c>
      <c r="C14" s="296"/>
      <c r="D14" s="296"/>
      <c r="E14" s="296"/>
      <c r="F14" s="296"/>
      <c r="G14" s="296"/>
      <c r="H14" s="296"/>
    </row>
    <row r="15" spans="2:8" ht="36" customHeight="1" x14ac:dyDescent="0.2">
      <c r="B15" s="296" t="s">
        <v>122</v>
      </c>
      <c r="C15" s="296"/>
      <c r="D15" s="296"/>
      <c r="E15" s="296"/>
      <c r="F15" s="296"/>
      <c r="G15" s="296"/>
      <c r="H15" s="296"/>
    </row>
    <row r="16" spans="2:8" x14ac:dyDescent="0.2">
      <c r="B16" s="294"/>
      <c r="C16" s="294"/>
      <c r="D16" s="294"/>
      <c r="E16" s="294"/>
      <c r="F16" s="294"/>
      <c r="G16" s="294"/>
      <c r="H16" s="294"/>
    </row>
    <row r="17" spans="2:12" x14ac:dyDescent="0.2">
      <c r="B17" s="294"/>
      <c r="C17" s="294"/>
      <c r="D17" s="294"/>
      <c r="E17" s="294"/>
      <c r="F17" s="294"/>
      <c r="G17" s="294"/>
      <c r="H17" s="294"/>
      <c r="I17" s="274"/>
    </row>
    <row r="18" spans="2:12" x14ac:dyDescent="0.2">
      <c r="B18" s="294"/>
      <c r="C18" s="294"/>
      <c r="D18" s="294"/>
      <c r="E18" s="294"/>
      <c r="F18" s="294"/>
      <c r="G18" s="294"/>
      <c r="H18" s="294"/>
      <c r="I18" s="275"/>
      <c r="J18" s="275"/>
      <c r="K18" s="275"/>
      <c r="L18" s="275"/>
    </row>
    <row r="19" spans="2:12" x14ac:dyDescent="0.2">
      <c r="I19" s="275"/>
      <c r="J19" s="275"/>
      <c r="K19" s="275"/>
      <c r="L19" s="275"/>
    </row>
    <row r="20" spans="2:12" x14ac:dyDescent="0.2">
      <c r="I20" s="275"/>
      <c r="J20" s="276"/>
      <c r="K20" s="276"/>
      <c r="L20" s="275"/>
    </row>
    <row r="21" spans="2:12" x14ac:dyDescent="0.2">
      <c r="I21" s="275"/>
      <c r="J21" s="277"/>
      <c r="K21" s="278"/>
      <c r="L21" s="275"/>
    </row>
    <row r="22" spans="2:12" x14ac:dyDescent="0.2">
      <c r="I22" s="275"/>
      <c r="J22" s="290"/>
      <c r="K22" s="290"/>
      <c r="L22" s="275"/>
    </row>
    <row r="23" spans="2:12" x14ac:dyDescent="0.2">
      <c r="I23" s="275"/>
      <c r="J23" s="279"/>
      <c r="K23" s="278"/>
      <c r="L23" s="275"/>
    </row>
    <row r="24" spans="2:12" x14ac:dyDescent="0.2">
      <c r="I24" s="275"/>
      <c r="J24" s="279"/>
      <c r="K24" s="278"/>
      <c r="L24" s="275"/>
    </row>
    <row r="25" spans="2:12" x14ac:dyDescent="0.2">
      <c r="I25" s="275"/>
      <c r="J25" s="279"/>
      <c r="K25" s="278"/>
      <c r="L25" s="275"/>
    </row>
    <row r="26" spans="2:12" x14ac:dyDescent="0.2">
      <c r="I26" s="275"/>
      <c r="J26" s="290"/>
      <c r="K26" s="290"/>
      <c r="L26" s="275"/>
    </row>
    <row r="27" spans="2:12" x14ac:dyDescent="0.2">
      <c r="I27" s="275"/>
      <c r="J27" s="279"/>
      <c r="K27" s="278"/>
      <c r="L27" s="275"/>
    </row>
    <row r="28" spans="2:12" x14ac:dyDescent="0.2">
      <c r="I28" s="275"/>
      <c r="J28" s="279"/>
      <c r="K28" s="278"/>
      <c r="L28" s="275"/>
    </row>
    <row r="29" spans="2:12" x14ac:dyDescent="0.2">
      <c r="I29" s="275"/>
      <c r="J29" s="275"/>
      <c r="K29" s="275"/>
      <c r="L29" s="275"/>
    </row>
  </sheetData>
  <mergeCells count="9">
    <mergeCell ref="J22:K22"/>
    <mergeCell ref="J26:K26"/>
    <mergeCell ref="B8:G8"/>
    <mergeCell ref="B16:H16"/>
    <mergeCell ref="B17:H17"/>
    <mergeCell ref="B18:H18"/>
    <mergeCell ref="B13:H13"/>
    <mergeCell ref="B14:H14"/>
    <mergeCell ref="B15:H15"/>
  </mergeCells>
  <phoneticPr fontId="12"/>
  <dataValidations count="1">
    <dataValidation type="list" allowBlank="1" showInputMessage="1" showErrorMessage="1" sqref="K21 K23:K25 K27:K28" xr:uid="{00000000-0002-0000-0000-000000000000}">
      <formula1>"□,■"</formula1>
    </dataValidation>
  </dataValidations>
  <pageMargins left="0.78700000000000003" right="0.78700000000000003" top="0.98399999999999999" bottom="0.51" header="0.51200000000000001" footer="0.51200000000000001"/>
  <pageSetup paperSize="9" scale="140" orientation="landscape" r:id="rId1"/>
  <headerFooter alignWithMargins="0"/>
  <rowBreaks count="1" manualBreakCount="1">
    <brk id="12" max="7" man="1"/>
  </rowBreaks>
  <colBreaks count="1" manualBreakCount="1">
    <brk id="8" max="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
  <sheetViews>
    <sheetView view="pageBreakPreview" zoomScale="55" zoomScaleNormal="75" zoomScaleSheetLayoutView="55" workbookViewId="0">
      <selection activeCell="A4" sqref="A4:F5"/>
    </sheetView>
  </sheetViews>
  <sheetFormatPr defaultRowHeight="13" x14ac:dyDescent="0.2"/>
  <cols>
    <col min="1" max="1" width="108.90625" customWidth="1"/>
    <col min="2" max="2" width="5.6328125" bestFit="1" customWidth="1"/>
    <col min="3" max="3" width="12.26953125" customWidth="1"/>
    <col min="4" max="4" width="4.6328125" bestFit="1" customWidth="1"/>
    <col min="5" max="5" width="5.6328125" bestFit="1" customWidth="1"/>
    <col min="6" max="6" width="82.7265625" customWidth="1"/>
    <col min="7" max="7" width="3.08984375" customWidth="1"/>
  </cols>
  <sheetData>
    <row r="1" spans="1:7" ht="19.5" thickBot="1" x14ac:dyDescent="0.35">
      <c r="A1" s="16"/>
      <c r="B1" s="14"/>
      <c r="C1" s="14"/>
      <c r="D1" s="14"/>
      <c r="F1" s="15"/>
      <c r="G1" s="266" t="s">
        <v>170</v>
      </c>
    </row>
    <row r="2" spans="1:7" ht="42" customHeight="1" thickBot="1" x14ac:dyDescent="0.25">
      <c r="A2" s="303" t="s">
        <v>29</v>
      </c>
      <c r="B2" s="304"/>
      <c r="C2" s="304"/>
      <c r="D2" s="304"/>
      <c r="E2" s="304"/>
      <c r="F2" s="305"/>
    </row>
    <row r="3" spans="1:7" ht="13.5" customHeight="1" thickBot="1" x14ac:dyDescent="0.25"/>
    <row r="4" spans="1:7" ht="396" customHeight="1" x14ac:dyDescent="0.2">
      <c r="A4" s="297"/>
      <c r="B4" s="298"/>
      <c r="C4" s="298"/>
      <c r="D4" s="298"/>
      <c r="E4" s="298"/>
      <c r="F4" s="299"/>
    </row>
    <row r="5" spans="1:7" ht="396" customHeight="1" thickBot="1" x14ac:dyDescent="0.25">
      <c r="A5" s="300"/>
      <c r="B5" s="301"/>
      <c r="C5" s="301"/>
      <c r="D5" s="301"/>
      <c r="E5" s="301"/>
      <c r="F5" s="302"/>
    </row>
  </sheetData>
  <mergeCells count="2">
    <mergeCell ref="A4:F5"/>
    <mergeCell ref="A2:F2"/>
  </mergeCells>
  <phoneticPr fontId="12"/>
  <pageMargins left="0.78740157480314965" right="0.43307086614173229" top="0.98425196850393704" bottom="0.70866141732283472" header="0.51181102362204722" footer="0.51181102362204722"/>
  <pageSetup paperSize="9" scale="60"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77"/>
  <sheetViews>
    <sheetView view="pageBreakPreview" zoomScale="70" zoomScaleNormal="100" zoomScaleSheetLayoutView="70" workbookViewId="0">
      <selection activeCell="I44" sqref="I44"/>
    </sheetView>
  </sheetViews>
  <sheetFormatPr defaultColWidth="9" defaultRowHeight="13" x14ac:dyDescent="0.2"/>
  <cols>
    <col min="1" max="1" width="3.6328125" style="31" customWidth="1"/>
    <col min="2" max="2" width="9.6328125" style="31" customWidth="1"/>
    <col min="3" max="3" width="12.6328125" style="31" customWidth="1"/>
    <col min="4" max="4" width="29.26953125" style="31" customWidth="1"/>
    <col min="5" max="5" width="7.6328125" style="31" customWidth="1"/>
    <col min="6" max="7" width="6.6328125" style="31" customWidth="1"/>
    <col min="8" max="9" width="3.6328125" style="31" customWidth="1"/>
    <col min="10" max="10" width="9.6328125" style="31" customWidth="1"/>
    <col min="11" max="11" width="16.7265625" style="31" customWidth="1"/>
    <col min="12" max="12" width="12.6328125" style="31" customWidth="1"/>
    <col min="13" max="13" width="11" style="31" customWidth="1"/>
    <col min="14" max="14" width="6.6328125" style="31" customWidth="1"/>
    <col min="15" max="15" width="3.6328125" style="31" customWidth="1"/>
    <col min="16" max="16" width="3.6328125" style="32" customWidth="1"/>
    <col min="17" max="17" width="9.6328125" style="31" customWidth="1"/>
    <col min="18" max="18" width="14.7265625" style="31" customWidth="1"/>
    <col min="19" max="19" width="13.7265625" style="31" customWidth="1"/>
    <col min="20" max="20" width="12.6328125" style="31" customWidth="1"/>
    <col min="21" max="21" width="6.6328125" style="31" customWidth="1"/>
    <col min="22" max="22" width="3.6328125" style="31" customWidth="1"/>
    <col min="23" max="16384" width="9" style="31"/>
  </cols>
  <sheetData>
    <row r="1" spans="1:22" ht="21" customHeight="1" thickBot="1" x14ac:dyDescent="0.25">
      <c r="A1" s="30" t="s">
        <v>145</v>
      </c>
      <c r="B1" s="30"/>
      <c r="R1" s="182"/>
      <c r="S1" s="31" t="s">
        <v>162</v>
      </c>
      <c r="V1" s="258" t="s">
        <v>171</v>
      </c>
    </row>
    <row r="2" spans="1:22" s="37" customFormat="1" ht="21" customHeight="1" thickBot="1" x14ac:dyDescent="0.25">
      <c r="A2" s="33" t="s">
        <v>168</v>
      </c>
      <c r="B2" s="21"/>
      <c r="C2" s="21"/>
      <c r="D2" s="34"/>
      <c r="E2" s="341">
        <f>D44</f>
        <v>0</v>
      </c>
      <c r="F2" s="342"/>
      <c r="G2" s="21" t="s">
        <v>69</v>
      </c>
      <c r="H2" s="34"/>
      <c r="I2" s="35" t="s">
        <v>98</v>
      </c>
      <c r="J2" s="21"/>
      <c r="K2" s="21"/>
      <c r="L2" s="34"/>
      <c r="M2" s="135">
        <f>MAX(M20,T39)</f>
        <v>0</v>
      </c>
      <c r="N2" s="21" t="s">
        <v>69</v>
      </c>
      <c r="O2" s="34"/>
      <c r="P2" s="343" t="str">
        <f>IF(E2&gt;M2,"X＞Yゆえ、","X≦Yゆえ、")</f>
        <v>X≦Yゆえ、</v>
      </c>
      <c r="Q2" s="344"/>
      <c r="R2" s="21" t="s">
        <v>99</v>
      </c>
      <c r="S2" s="34"/>
      <c r="T2" s="135">
        <f>MIN(E2,M2)</f>
        <v>0</v>
      </c>
      <c r="U2" s="21" t="s">
        <v>69</v>
      </c>
      <c r="V2" s="36"/>
    </row>
    <row r="3" spans="1:22" ht="6.75" customHeight="1" x14ac:dyDescent="0.2">
      <c r="A3" s="30"/>
      <c r="B3" s="30"/>
    </row>
    <row r="4" spans="1:22" ht="15" customHeight="1" thickBot="1" x14ac:dyDescent="0.25">
      <c r="A4" s="38" t="s">
        <v>100</v>
      </c>
      <c r="B4" s="39"/>
      <c r="C4" s="39"/>
      <c r="D4" s="39"/>
      <c r="E4" s="39"/>
      <c r="F4" s="39"/>
      <c r="G4" s="39"/>
      <c r="H4" s="39"/>
      <c r="I4" s="39"/>
      <c r="J4" s="39"/>
      <c r="K4" s="39"/>
      <c r="L4" s="39"/>
      <c r="M4" s="39"/>
      <c r="N4" s="39"/>
      <c r="O4" s="39"/>
      <c r="P4" s="40"/>
      <c r="Q4" s="39"/>
      <c r="R4" s="39"/>
      <c r="S4" s="39"/>
      <c r="T4" s="39"/>
      <c r="U4" s="39"/>
      <c r="V4" s="39"/>
    </row>
    <row r="5" spans="1:22" ht="15" customHeight="1" thickBot="1" x14ac:dyDescent="0.25"/>
    <row r="6" spans="1:22" ht="15" customHeight="1" thickBot="1" x14ac:dyDescent="0.25">
      <c r="A6" s="41" t="s">
        <v>101</v>
      </c>
      <c r="B6" s="42"/>
      <c r="C6" s="43"/>
      <c r="D6" s="43"/>
      <c r="E6" s="345">
        <f>IF(C9="○",E8*F9,IF(C11="○",E8*F11,E8*F13))</f>
        <v>0</v>
      </c>
      <c r="F6" s="346"/>
      <c r="G6" s="44" t="s">
        <v>72</v>
      </c>
      <c r="I6" s="41" t="s">
        <v>102</v>
      </c>
      <c r="J6" s="42"/>
      <c r="K6" s="43"/>
      <c r="L6" s="43"/>
      <c r="M6" s="45">
        <f>IF(I8="○",M10,L18)</f>
        <v>0</v>
      </c>
      <c r="N6" s="46" t="s">
        <v>72</v>
      </c>
      <c r="P6" s="47"/>
      <c r="Q6" s="48" t="s">
        <v>103</v>
      </c>
      <c r="R6" s="48"/>
      <c r="S6" s="48"/>
      <c r="T6" s="49">
        <f>IF(P6="○",IF(Q11="○",T7*S11+T8*T11,IF(Q12="○",T7*S12+T8*T12,IF(Q13="○",T7*S13+T8*T13,IF(Q14="○",T7*S14+T8*T14,IF(Q15="○",T7*S15+T8*T15,IF(Q16="○",T7*S16+T8*T16,IF(Q17="○",T7*S17+T8*T17,T7*S18+T8*T18))))))),0)</f>
        <v>0</v>
      </c>
      <c r="U6" s="48" t="s">
        <v>104</v>
      </c>
    </row>
    <row r="7" spans="1:22" ht="15" customHeight="1" thickBot="1" x14ac:dyDescent="0.25">
      <c r="A7" s="31" t="s">
        <v>105</v>
      </c>
      <c r="I7" s="31" t="s">
        <v>34</v>
      </c>
      <c r="Q7" s="25" t="s">
        <v>35</v>
      </c>
      <c r="R7" s="26"/>
      <c r="S7" s="50" t="s">
        <v>36</v>
      </c>
      <c r="T7" s="51"/>
    </row>
    <row r="8" spans="1:22" ht="15" customHeight="1" thickBot="1" x14ac:dyDescent="0.25">
      <c r="B8" s="25" t="s">
        <v>37</v>
      </c>
      <c r="C8" s="52"/>
      <c r="D8" s="53"/>
      <c r="E8" s="337"/>
      <c r="F8" s="315"/>
      <c r="I8" s="55"/>
      <c r="J8" s="48" t="s">
        <v>38</v>
      </c>
      <c r="K8" s="48"/>
      <c r="L8" s="48"/>
      <c r="M8" s="48"/>
      <c r="N8" s="48"/>
      <c r="Q8" s="20"/>
      <c r="R8" s="56"/>
      <c r="S8" s="50" t="s">
        <v>39</v>
      </c>
      <c r="T8" s="51"/>
    </row>
    <row r="9" spans="1:22" ht="15" customHeight="1" x14ac:dyDescent="0.2">
      <c r="B9" s="347" t="s">
        <v>40</v>
      </c>
      <c r="C9" s="350"/>
      <c r="D9" s="352" t="s">
        <v>106</v>
      </c>
      <c r="E9" s="332"/>
      <c r="F9" s="354">
        <v>0.5</v>
      </c>
      <c r="J9" s="57" t="s">
        <v>107</v>
      </c>
      <c r="K9" s="58"/>
      <c r="L9" s="54"/>
      <c r="M9" s="59"/>
      <c r="Q9" s="27"/>
      <c r="R9" s="28"/>
      <c r="S9" s="50" t="s">
        <v>33</v>
      </c>
      <c r="T9" s="60">
        <f>T7+T8</f>
        <v>0</v>
      </c>
    </row>
    <row r="10" spans="1:22" ht="15" customHeight="1" thickBot="1" x14ac:dyDescent="0.25">
      <c r="B10" s="348"/>
      <c r="C10" s="351"/>
      <c r="D10" s="353"/>
      <c r="E10" s="334"/>
      <c r="F10" s="355"/>
      <c r="J10" s="57" t="s">
        <v>108</v>
      </c>
      <c r="K10" s="58"/>
      <c r="L10" s="54"/>
      <c r="M10" s="61">
        <f>M9*E8</f>
        <v>0</v>
      </c>
      <c r="Q10" s="29" t="s">
        <v>109</v>
      </c>
      <c r="R10" s="50"/>
      <c r="S10" s="50" t="s">
        <v>36</v>
      </c>
      <c r="T10" s="50" t="s">
        <v>39</v>
      </c>
    </row>
    <row r="11" spans="1:22" ht="15" customHeight="1" thickBot="1" x14ac:dyDescent="0.25">
      <c r="B11" s="348"/>
      <c r="C11" s="356"/>
      <c r="D11" s="357" t="s">
        <v>110</v>
      </c>
      <c r="E11" s="358"/>
      <c r="F11" s="354">
        <v>0.45</v>
      </c>
      <c r="Q11" s="62"/>
      <c r="R11" s="63" t="s">
        <v>111</v>
      </c>
      <c r="S11" s="64">
        <v>41310000</v>
      </c>
      <c r="T11" s="64">
        <v>33500000</v>
      </c>
    </row>
    <row r="12" spans="1:22" ht="15" customHeight="1" thickBot="1" x14ac:dyDescent="0.25">
      <c r="B12" s="348"/>
      <c r="C12" s="351"/>
      <c r="D12" s="359"/>
      <c r="E12" s="360"/>
      <c r="F12" s="355"/>
      <c r="I12" s="55"/>
      <c r="J12" s="48" t="s">
        <v>112</v>
      </c>
      <c r="K12" s="48"/>
      <c r="L12" s="48"/>
      <c r="M12" s="48"/>
      <c r="N12" s="48"/>
      <c r="Q12" s="65"/>
      <c r="R12" s="63" t="s">
        <v>113</v>
      </c>
      <c r="S12" s="64">
        <v>38190000</v>
      </c>
      <c r="T12" s="64">
        <v>30990000</v>
      </c>
    </row>
    <row r="13" spans="1:22" ht="15" customHeight="1" x14ac:dyDescent="0.2">
      <c r="B13" s="348"/>
      <c r="C13" s="356"/>
      <c r="D13" s="352" t="s">
        <v>114</v>
      </c>
      <c r="E13" s="332"/>
      <c r="F13" s="354">
        <v>0.4</v>
      </c>
      <c r="J13" s="57"/>
      <c r="K13" s="66"/>
      <c r="L13" s="50" t="s">
        <v>71</v>
      </c>
      <c r="M13" s="50" t="s">
        <v>41</v>
      </c>
      <c r="Q13" s="65"/>
      <c r="R13" s="67" t="s">
        <v>42</v>
      </c>
      <c r="S13" s="64">
        <v>49120000</v>
      </c>
      <c r="T13" s="64">
        <v>35690000</v>
      </c>
    </row>
    <row r="14" spans="1:22" ht="15" customHeight="1" thickBot="1" x14ac:dyDescent="0.25">
      <c r="B14" s="349"/>
      <c r="C14" s="361"/>
      <c r="D14" s="353"/>
      <c r="E14" s="334"/>
      <c r="F14" s="355"/>
      <c r="J14" s="57" t="s">
        <v>2</v>
      </c>
      <c r="K14" s="66"/>
      <c r="L14" s="51"/>
      <c r="M14" s="61" t="str">
        <f>IF(L14="","-",ROUND(L14/$E$8,2))</f>
        <v>-</v>
      </c>
      <c r="Q14" s="65"/>
      <c r="R14" s="67" t="s">
        <v>43</v>
      </c>
      <c r="S14" s="64">
        <v>37170000</v>
      </c>
      <c r="T14" s="64">
        <v>30180000</v>
      </c>
    </row>
    <row r="15" spans="1:22" ht="15" customHeight="1" x14ac:dyDescent="0.2">
      <c r="C15" s="32"/>
      <c r="D15" s="68"/>
      <c r="E15" s="68"/>
      <c r="J15" s="57" t="s">
        <v>31</v>
      </c>
      <c r="K15" s="66"/>
      <c r="L15" s="51"/>
      <c r="M15" s="61" t="str">
        <f>IF(L15="","-",ROUND(L15/$E$8,2))</f>
        <v>-</v>
      </c>
      <c r="Q15" s="65"/>
      <c r="R15" s="67" t="s">
        <v>44</v>
      </c>
      <c r="S15" s="64">
        <v>41510000</v>
      </c>
      <c r="T15" s="64">
        <v>32370000</v>
      </c>
    </row>
    <row r="16" spans="1:22" ht="15" customHeight="1" thickBot="1" x14ac:dyDescent="0.25">
      <c r="J16" s="57" t="s">
        <v>45</v>
      </c>
      <c r="K16" s="66"/>
      <c r="L16" s="51"/>
      <c r="M16" s="61" t="str">
        <f>IF(L16="","-",ROUND(L16/$E$8,2))</f>
        <v>-</v>
      </c>
      <c r="Q16" s="65"/>
      <c r="R16" s="67" t="s">
        <v>46</v>
      </c>
      <c r="S16" s="64">
        <v>39520000</v>
      </c>
      <c r="T16" s="64">
        <v>35640000</v>
      </c>
    </row>
    <row r="17" spans="1:21" ht="15" customHeight="1" thickBot="1" x14ac:dyDescent="0.25">
      <c r="A17" s="41" t="s">
        <v>47</v>
      </c>
      <c r="B17" s="42"/>
      <c r="C17" s="43"/>
      <c r="D17" s="43"/>
      <c r="E17" s="335">
        <f>E20+(E22*3.6*E23)</f>
        <v>0</v>
      </c>
      <c r="F17" s="336"/>
      <c r="G17" s="44" t="s">
        <v>68</v>
      </c>
      <c r="J17" s="57" t="s">
        <v>115</v>
      </c>
      <c r="K17" s="66"/>
      <c r="L17" s="51"/>
      <c r="M17" s="61" t="str">
        <f>IF(L17="","-",ROUND(L17/$E$8,2))</f>
        <v>-</v>
      </c>
      <c r="Q17" s="65"/>
      <c r="R17" s="67" t="s">
        <v>116</v>
      </c>
      <c r="S17" s="64">
        <v>30280000</v>
      </c>
      <c r="T17" s="64">
        <v>30280000</v>
      </c>
    </row>
    <row r="18" spans="1:21" ht="15" customHeight="1" thickBot="1" x14ac:dyDescent="0.25">
      <c r="A18" s="31" t="s">
        <v>117</v>
      </c>
      <c r="J18" s="57" t="s">
        <v>118</v>
      </c>
      <c r="K18" s="66"/>
      <c r="L18" s="60">
        <f>SUM(L14:L17)</f>
        <v>0</v>
      </c>
      <c r="M18" s="61">
        <f>IF(L18=0,0,ROUND(L18/$E$8,2))</f>
        <v>0</v>
      </c>
      <c r="Q18" s="69"/>
      <c r="R18" s="67" t="s">
        <v>119</v>
      </c>
      <c r="S18" s="64">
        <v>33700000</v>
      </c>
      <c r="T18" s="64">
        <v>28640000</v>
      </c>
    </row>
    <row r="19" spans="1:21" ht="15" customHeight="1" thickBot="1" x14ac:dyDescent="0.25">
      <c r="B19" s="57" t="s">
        <v>3</v>
      </c>
      <c r="C19" s="58"/>
      <c r="D19" s="66"/>
      <c r="E19" s="337"/>
      <c r="F19" s="315"/>
      <c r="Q19" s="70"/>
      <c r="R19" s="71"/>
      <c r="S19" s="72"/>
    </row>
    <row r="20" spans="1:21" ht="15" customHeight="1" thickBot="1" x14ac:dyDescent="0.25">
      <c r="B20" s="57" t="s">
        <v>4</v>
      </c>
      <c r="C20" s="58"/>
      <c r="D20" s="66"/>
      <c r="E20" s="337"/>
      <c r="F20" s="315"/>
      <c r="I20" s="73" t="s">
        <v>5</v>
      </c>
      <c r="J20" s="74"/>
      <c r="K20" s="74"/>
      <c r="L20" s="74"/>
      <c r="M20" s="75">
        <f>ROUNDDOWN(((E6-M6)*(E17+E26)-E29*1000000)/2000000,0)</f>
        <v>0</v>
      </c>
      <c r="N20" s="22" t="s">
        <v>69</v>
      </c>
      <c r="P20" s="47"/>
      <c r="Q20" s="48" t="s">
        <v>6</v>
      </c>
      <c r="R20" s="48"/>
      <c r="S20" s="48"/>
      <c r="T20" s="49">
        <f>IF(P20="○",T21*T22,0)</f>
        <v>0</v>
      </c>
      <c r="U20" s="48" t="s">
        <v>104</v>
      </c>
    </row>
    <row r="21" spans="1:21" ht="15" customHeight="1" x14ac:dyDescent="0.2">
      <c r="A21" s="31" t="s">
        <v>7</v>
      </c>
      <c r="D21" s="76"/>
      <c r="E21" s="76"/>
      <c r="Q21" s="57" t="s">
        <v>8</v>
      </c>
      <c r="R21" s="58"/>
      <c r="S21" s="54"/>
      <c r="T21" s="51"/>
    </row>
    <row r="22" spans="1:21" ht="15" customHeight="1" thickBot="1" x14ac:dyDescent="0.25">
      <c r="B22" s="57" t="s">
        <v>9</v>
      </c>
      <c r="C22" s="58"/>
      <c r="D22" s="66"/>
      <c r="E22" s="338"/>
      <c r="F22" s="339"/>
      <c r="Q22" s="57" t="s">
        <v>10</v>
      </c>
      <c r="R22" s="58"/>
      <c r="S22" s="54"/>
      <c r="T22" s="77">
        <v>132000</v>
      </c>
    </row>
    <row r="23" spans="1:21" ht="15" customHeight="1" thickBot="1" x14ac:dyDescent="0.25">
      <c r="B23" s="57" t="s">
        <v>11</v>
      </c>
      <c r="C23" s="58"/>
      <c r="D23" s="54"/>
      <c r="E23" s="340">
        <v>44000000</v>
      </c>
      <c r="F23" s="315"/>
      <c r="I23" s="41" t="s">
        <v>146</v>
      </c>
      <c r="J23" s="42"/>
      <c r="K23" s="43"/>
      <c r="L23" s="43"/>
      <c r="M23" s="49">
        <f>M24+M29+M33+M37+T6+T20+T24+T28+T32</f>
        <v>0</v>
      </c>
      <c r="N23" s="44" t="s">
        <v>104</v>
      </c>
    </row>
    <row r="24" spans="1:21" ht="15" customHeight="1" thickBot="1" x14ac:dyDescent="0.25">
      <c r="I24" s="78"/>
      <c r="J24" s="48" t="s">
        <v>147</v>
      </c>
      <c r="K24" s="48"/>
      <c r="L24" s="48"/>
      <c r="M24" s="49">
        <f>IF(I24="○",(M25-M26)*M27,0)</f>
        <v>0</v>
      </c>
      <c r="N24" s="48" t="s">
        <v>104</v>
      </c>
      <c r="P24" s="47"/>
      <c r="Q24" s="48" t="s">
        <v>12</v>
      </c>
      <c r="R24" s="48"/>
      <c r="S24" s="48"/>
      <c r="T24" s="49">
        <f>IF(P24="○",T25*T26,0)</f>
        <v>0</v>
      </c>
      <c r="U24" s="48" t="s">
        <v>104</v>
      </c>
    </row>
    <row r="25" spans="1:21" ht="15" customHeight="1" thickBot="1" x14ac:dyDescent="0.25">
      <c r="J25" s="25" t="s">
        <v>37</v>
      </c>
      <c r="K25" s="58"/>
      <c r="L25" s="54"/>
      <c r="M25" s="60">
        <f>E8</f>
        <v>0</v>
      </c>
      <c r="Q25" s="57" t="s">
        <v>13</v>
      </c>
      <c r="R25" s="58"/>
      <c r="S25" s="54"/>
      <c r="T25" s="51"/>
    </row>
    <row r="26" spans="1:21" ht="15" customHeight="1" thickBot="1" x14ac:dyDescent="0.25">
      <c r="A26" s="41" t="s">
        <v>148</v>
      </c>
      <c r="B26" s="42"/>
      <c r="C26" s="43"/>
      <c r="D26" s="43"/>
      <c r="E26" s="318">
        <v>23000</v>
      </c>
      <c r="F26" s="319"/>
      <c r="G26" s="44" t="s">
        <v>68</v>
      </c>
      <c r="J26" s="27"/>
      <c r="K26" s="79" t="s">
        <v>1</v>
      </c>
      <c r="L26" s="54"/>
      <c r="M26" s="51"/>
      <c r="Q26" s="57" t="s">
        <v>14</v>
      </c>
      <c r="R26" s="58"/>
      <c r="S26" s="54"/>
      <c r="T26" s="77">
        <v>680000</v>
      </c>
    </row>
    <row r="27" spans="1:21" ht="15" customHeight="1" thickBot="1" x14ac:dyDescent="0.25">
      <c r="J27" s="57" t="s">
        <v>15</v>
      </c>
      <c r="K27" s="58"/>
      <c r="L27" s="54"/>
      <c r="M27" s="77">
        <v>3600</v>
      </c>
    </row>
    <row r="28" spans="1:21" ht="15" customHeight="1" thickBot="1" x14ac:dyDescent="0.25">
      <c r="P28" s="47"/>
      <c r="Q28" s="48" t="s">
        <v>16</v>
      </c>
      <c r="R28" s="48"/>
      <c r="S28" s="48"/>
      <c r="T28" s="49">
        <f>IF(P28="○",T29*T30,0)</f>
        <v>0</v>
      </c>
      <c r="U28" s="48" t="s">
        <v>104</v>
      </c>
    </row>
    <row r="29" spans="1:21" ht="15" customHeight="1" thickBot="1" x14ac:dyDescent="0.25">
      <c r="A29" s="41" t="s">
        <v>17</v>
      </c>
      <c r="B29" s="43"/>
      <c r="C29" s="43"/>
      <c r="D29" s="43"/>
      <c r="E29" s="320">
        <f>E39</f>
        <v>0</v>
      </c>
      <c r="F29" s="321"/>
      <c r="G29" s="44" t="s">
        <v>18</v>
      </c>
      <c r="I29" s="78"/>
      <c r="J29" s="322" t="s">
        <v>19</v>
      </c>
      <c r="K29" s="323"/>
      <c r="L29" s="324"/>
      <c r="M29" s="49">
        <f>IF(I29="○",M30*M31,0)</f>
        <v>0</v>
      </c>
      <c r="N29" s="48" t="s">
        <v>104</v>
      </c>
      <c r="Q29" s="57" t="s">
        <v>20</v>
      </c>
      <c r="R29" s="58"/>
      <c r="S29" s="54"/>
      <c r="T29" s="51"/>
    </row>
    <row r="30" spans="1:21" ht="15" customHeight="1" x14ac:dyDescent="0.2">
      <c r="A30" s="182" t="s">
        <v>181</v>
      </c>
      <c r="J30" s="57" t="s">
        <v>48</v>
      </c>
      <c r="K30" s="58"/>
      <c r="L30" s="54"/>
      <c r="M30" s="80">
        <v>9400</v>
      </c>
      <c r="Q30" s="57" t="s">
        <v>15</v>
      </c>
      <c r="R30" s="58"/>
      <c r="S30" s="54"/>
      <c r="T30" s="77">
        <v>5300000</v>
      </c>
    </row>
    <row r="31" spans="1:21" ht="15" customHeight="1" thickBot="1" x14ac:dyDescent="0.25">
      <c r="B31" s="325" t="s">
        <v>49</v>
      </c>
      <c r="C31" s="326"/>
      <c r="D31" s="329" t="s">
        <v>71</v>
      </c>
      <c r="E31" s="331" t="s">
        <v>50</v>
      </c>
      <c r="F31" s="332"/>
      <c r="J31" s="57" t="s">
        <v>15</v>
      </c>
      <c r="K31" s="58"/>
      <c r="L31" s="54"/>
      <c r="M31" s="60">
        <f>380000+E20</f>
        <v>380000</v>
      </c>
    </row>
    <row r="32" spans="1:21" ht="15" customHeight="1" thickBot="1" x14ac:dyDescent="0.25">
      <c r="B32" s="327"/>
      <c r="C32" s="328"/>
      <c r="D32" s="330"/>
      <c r="E32" s="333"/>
      <c r="F32" s="334"/>
      <c r="P32" s="47"/>
      <c r="Q32" s="48" t="s">
        <v>51</v>
      </c>
      <c r="R32" s="48"/>
      <c r="S32" s="48"/>
      <c r="T32" s="49">
        <f>IF(P32="○",SUM(T34:T37),0)</f>
        <v>0</v>
      </c>
      <c r="U32" s="48" t="s">
        <v>104</v>
      </c>
    </row>
    <row r="33" spans="1:22" ht="15" customHeight="1" thickBot="1" x14ac:dyDescent="0.25">
      <c r="B33" s="316"/>
      <c r="C33" s="315"/>
      <c r="D33" s="59"/>
      <c r="E33" s="316"/>
      <c r="F33" s="315"/>
      <c r="I33" s="47"/>
      <c r="J33" s="48" t="s">
        <v>52</v>
      </c>
      <c r="K33" s="48"/>
      <c r="L33" s="48"/>
      <c r="M33" s="49">
        <f>IF(I33="○",M34*M35,0)</f>
        <v>0</v>
      </c>
      <c r="N33" s="48" t="s">
        <v>104</v>
      </c>
      <c r="P33" s="31"/>
      <c r="Q33" s="57" t="s">
        <v>53</v>
      </c>
      <c r="R33" s="54"/>
      <c r="S33" s="50" t="s">
        <v>54</v>
      </c>
      <c r="T33" s="23" t="s">
        <v>55</v>
      </c>
    </row>
    <row r="34" spans="1:22" ht="15" customHeight="1" x14ac:dyDescent="0.2">
      <c r="B34" s="316"/>
      <c r="C34" s="315"/>
      <c r="D34" s="59"/>
      <c r="E34" s="316"/>
      <c r="F34" s="315"/>
      <c r="I34" s="32"/>
      <c r="J34" s="57" t="s">
        <v>56</v>
      </c>
      <c r="K34" s="58"/>
      <c r="L34" s="54"/>
      <c r="M34" s="51"/>
      <c r="P34" s="31"/>
      <c r="Q34" s="316"/>
      <c r="R34" s="317"/>
      <c r="S34" s="59"/>
      <c r="T34" s="59"/>
    </row>
    <row r="35" spans="1:22" ht="15" customHeight="1" x14ac:dyDescent="0.2">
      <c r="B35" s="316"/>
      <c r="C35" s="315"/>
      <c r="D35" s="59"/>
      <c r="E35" s="316"/>
      <c r="F35" s="315"/>
      <c r="I35" s="32"/>
      <c r="J35" s="57" t="s">
        <v>57</v>
      </c>
      <c r="K35" s="58"/>
      <c r="L35" s="54"/>
      <c r="M35" s="77">
        <v>140000</v>
      </c>
      <c r="P35" s="31"/>
      <c r="Q35" s="316"/>
      <c r="R35" s="317"/>
      <c r="S35" s="59"/>
      <c r="T35" s="59"/>
    </row>
    <row r="36" spans="1:22" ht="15" customHeight="1" thickBot="1" x14ac:dyDescent="0.25">
      <c r="B36" s="81"/>
      <c r="C36" s="24"/>
      <c r="D36" s="59"/>
      <c r="E36" s="316"/>
      <c r="F36" s="315"/>
      <c r="P36" s="31"/>
      <c r="Q36" s="316"/>
      <c r="R36" s="317"/>
      <c r="S36" s="59"/>
      <c r="T36" s="59"/>
    </row>
    <row r="37" spans="1:22" ht="15" customHeight="1" thickBot="1" x14ac:dyDescent="0.25">
      <c r="B37" s="316"/>
      <c r="C37" s="315"/>
      <c r="D37" s="59"/>
      <c r="E37" s="316"/>
      <c r="F37" s="315"/>
      <c r="I37" s="47"/>
      <c r="J37" s="48" t="s">
        <v>32</v>
      </c>
      <c r="K37" s="48"/>
      <c r="L37" s="48"/>
      <c r="M37" s="49">
        <f>IF(I37="○",M38*M39,0)</f>
        <v>0</v>
      </c>
      <c r="N37" s="48" t="s">
        <v>104</v>
      </c>
      <c r="Q37" s="316"/>
      <c r="R37" s="317"/>
      <c r="S37" s="59"/>
      <c r="T37" s="59"/>
    </row>
    <row r="38" spans="1:22" ht="15" customHeight="1" thickBot="1" x14ac:dyDescent="0.25">
      <c r="B38" s="316"/>
      <c r="C38" s="315"/>
      <c r="D38" s="59"/>
      <c r="E38" s="316"/>
      <c r="F38" s="315"/>
      <c r="I38" s="32"/>
      <c r="J38" s="57" t="s">
        <v>58</v>
      </c>
      <c r="K38" s="58"/>
      <c r="L38" s="54"/>
      <c r="M38" s="51"/>
      <c r="P38" s="31"/>
    </row>
    <row r="39" spans="1:22" ht="15" customHeight="1" thickBot="1" x14ac:dyDescent="0.25">
      <c r="B39" s="57" t="s">
        <v>33</v>
      </c>
      <c r="C39" s="54"/>
      <c r="D39" s="61">
        <f>SUM(D33:D38)</f>
        <v>0</v>
      </c>
      <c r="E39" s="314">
        <f>SUM(E33:F38)</f>
        <v>0</v>
      </c>
      <c r="F39" s="315"/>
      <c r="I39" s="32"/>
      <c r="J39" s="57" t="s">
        <v>14</v>
      </c>
      <c r="K39" s="58"/>
      <c r="L39" s="54"/>
      <c r="M39" s="77">
        <v>3700000</v>
      </c>
      <c r="P39" s="73" t="s">
        <v>59</v>
      </c>
      <c r="Q39" s="74"/>
      <c r="R39" s="74"/>
      <c r="S39" s="74"/>
      <c r="T39" s="75">
        <f>ROUNDDOWN(((E6-M6)*(E17+E26)+M23-E29*1000000)/2000000,0)</f>
        <v>0</v>
      </c>
      <c r="U39" s="22" t="s">
        <v>69</v>
      </c>
    </row>
    <row r="40" spans="1:22" ht="6.75" customHeight="1" x14ac:dyDescent="0.2">
      <c r="I40" s="82"/>
      <c r="J40" s="82"/>
      <c r="K40" s="82"/>
      <c r="L40" s="82"/>
      <c r="M40" s="82"/>
      <c r="N40" s="82"/>
      <c r="P40" s="83"/>
      <c r="Q40" s="84"/>
      <c r="R40" s="84"/>
      <c r="S40" s="84"/>
      <c r="T40" s="68"/>
      <c r="U40" s="84"/>
    </row>
    <row r="41" spans="1:22" s="90" customFormat="1" ht="21.75" customHeight="1" thickBot="1" x14ac:dyDescent="0.3">
      <c r="A41" s="38" t="s">
        <v>185</v>
      </c>
      <c r="B41" s="38"/>
      <c r="C41" s="38"/>
      <c r="D41" s="38"/>
      <c r="E41" s="38"/>
      <c r="F41" s="38"/>
      <c r="G41" s="38"/>
      <c r="H41" s="38"/>
      <c r="I41" s="88"/>
      <c r="J41" s="88"/>
      <c r="K41" s="88"/>
      <c r="L41" s="88"/>
      <c r="M41" s="88"/>
      <c r="N41" s="88"/>
      <c r="O41" s="38"/>
      <c r="P41" s="38"/>
      <c r="Q41" s="38"/>
      <c r="R41" s="38"/>
      <c r="S41" s="38"/>
      <c r="T41" s="89"/>
      <c r="U41" s="38"/>
      <c r="V41" s="38"/>
    </row>
    <row r="42" spans="1:22" ht="15" customHeight="1" x14ac:dyDescent="0.2">
      <c r="A42" s="247"/>
      <c r="B42" s="68"/>
      <c r="C42" s="68"/>
      <c r="D42" s="68"/>
      <c r="E42" s="261"/>
      <c r="F42" s="261"/>
      <c r="G42" s="68"/>
      <c r="I42" s="264"/>
      <c r="J42" s="264"/>
      <c r="K42" s="264"/>
      <c r="L42" s="184"/>
      <c r="M42" s="184"/>
      <c r="N42" s="100"/>
      <c r="O42" s="68"/>
      <c r="P42" s="260"/>
      <c r="Q42" s="247"/>
      <c r="R42" s="68"/>
      <c r="S42" s="68"/>
      <c r="T42" s="68"/>
      <c r="U42" s="84"/>
    </row>
    <row r="43" spans="1:22" ht="15" customHeight="1" thickBot="1" x14ac:dyDescent="0.25">
      <c r="A43" s="247" t="s">
        <v>167</v>
      </c>
      <c r="B43" s="68"/>
      <c r="C43" s="68"/>
      <c r="D43" s="68"/>
      <c r="E43" s="261"/>
      <c r="P43" s="260"/>
      <c r="Q43" s="247"/>
      <c r="R43" s="183"/>
      <c r="S43" s="183"/>
      <c r="T43" s="183"/>
      <c r="U43" s="84"/>
    </row>
    <row r="44" spans="1:22" ht="15" customHeight="1" thickBot="1" x14ac:dyDescent="0.25">
      <c r="A44" s="247"/>
      <c r="B44" s="312" t="s">
        <v>172</v>
      </c>
      <c r="C44" s="313"/>
      <c r="D44" s="259"/>
      <c r="E44" s="262" t="s">
        <v>69</v>
      </c>
      <c r="I44" s="179"/>
      <c r="J44" s="179"/>
      <c r="K44" s="179"/>
      <c r="L44" s="184"/>
      <c r="M44" s="184"/>
      <c r="N44" s="95"/>
      <c r="P44" s="83"/>
      <c r="Q44" s="84"/>
      <c r="R44" s="84"/>
      <c r="S44" s="84"/>
      <c r="T44" s="68"/>
      <c r="U44" s="84"/>
    </row>
    <row r="45" spans="1:22" ht="8.25" customHeight="1" x14ac:dyDescent="0.2">
      <c r="A45" s="247"/>
      <c r="B45" s="179"/>
      <c r="C45" s="179"/>
      <c r="D45" s="184"/>
      <c r="E45" s="263"/>
      <c r="I45" s="179"/>
      <c r="J45" s="179"/>
      <c r="K45" s="179"/>
      <c r="L45" s="184"/>
      <c r="M45" s="184"/>
      <c r="N45" s="95"/>
      <c r="P45" s="83"/>
      <c r="Q45" s="84"/>
      <c r="R45" s="84"/>
      <c r="S45" s="84"/>
      <c r="T45" s="68"/>
      <c r="U45" s="84"/>
    </row>
    <row r="46" spans="1:22" ht="21.75" customHeight="1" x14ac:dyDescent="0.2">
      <c r="A46" s="90" t="s">
        <v>60</v>
      </c>
      <c r="I46" s="82"/>
      <c r="J46" s="82"/>
      <c r="K46" s="82"/>
      <c r="L46" s="82"/>
      <c r="M46" s="82"/>
      <c r="N46" s="82"/>
      <c r="P46" s="83"/>
      <c r="Q46" s="84"/>
      <c r="R46" s="84"/>
      <c r="S46" s="84"/>
      <c r="T46" s="68"/>
      <c r="U46" s="84"/>
      <c r="V46" s="92"/>
    </row>
    <row r="47" spans="1:22" ht="21.75" customHeight="1" x14ac:dyDescent="0.2">
      <c r="I47" s="82"/>
      <c r="J47" s="82"/>
      <c r="K47" s="82"/>
      <c r="L47" s="82"/>
      <c r="M47" s="82"/>
      <c r="N47" s="82"/>
      <c r="P47" s="83"/>
      <c r="Q47" s="84"/>
      <c r="R47" s="84"/>
      <c r="S47" s="84"/>
      <c r="T47" s="68"/>
      <c r="U47" s="84"/>
    </row>
    <row r="48" spans="1:22" s="90" customFormat="1" ht="21" customHeight="1" x14ac:dyDescent="0.2">
      <c r="A48" s="93" t="s">
        <v>28</v>
      </c>
      <c r="B48" s="93"/>
      <c r="C48" s="93"/>
      <c r="D48" s="93"/>
      <c r="E48" s="93"/>
      <c r="F48" s="93"/>
      <c r="G48" s="93"/>
      <c r="H48" s="93"/>
      <c r="I48" s="93"/>
      <c r="J48" s="93"/>
      <c r="K48" s="93"/>
      <c r="L48" s="93"/>
      <c r="M48" s="93"/>
      <c r="N48" s="93"/>
      <c r="O48" s="93"/>
      <c r="P48" s="87"/>
      <c r="Q48" s="87"/>
      <c r="R48" s="87"/>
      <c r="S48" s="87"/>
      <c r="T48" s="87"/>
      <c r="U48" s="87"/>
    </row>
    <row r="49" spans="1:21" s="90" customFormat="1" ht="60" customHeight="1" x14ac:dyDescent="0.2">
      <c r="A49" s="93"/>
      <c r="B49" s="306" t="s">
        <v>61</v>
      </c>
      <c r="C49" s="306"/>
      <c r="D49" s="306"/>
      <c r="E49" s="306"/>
      <c r="F49" s="306"/>
      <c r="G49" s="306"/>
      <c r="H49" s="306"/>
      <c r="I49" s="311"/>
      <c r="J49" s="311"/>
      <c r="K49" s="311"/>
      <c r="L49" s="311"/>
      <c r="M49" s="311"/>
      <c r="N49" s="311"/>
      <c r="O49" s="311"/>
      <c r="P49" s="311"/>
      <c r="Q49" s="311"/>
      <c r="R49" s="311"/>
      <c r="S49" s="311"/>
      <c r="T49" s="311"/>
      <c r="U49" s="311"/>
    </row>
    <row r="50" spans="1:21" s="90" customFormat="1" ht="21" customHeight="1" x14ac:dyDescent="0.2">
      <c r="A50" s="93"/>
      <c r="B50" s="306" t="s">
        <v>62</v>
      </c>
      <c r="C50" s="306"/>
      <c r="D50" s="306"/>
      <c r="E50" s="306"/>
      <c r="F50" s="306"/>
      <c r="G50" s="306"/>
      <c r="H50" s="306"/>
      <c r="I50" s="311"/>
      <c r="J50" s="311"/>
      <c r="K50" s="311"/>
      <c r="L50" s="311"/>
      <c r="M50" s="311"/>
      <c r="N50" s="311"/>
      <c r="O50" s="311"/>
      <c r="P50" s="311"/>
      <c r="Q50" s="311"/>
      <c r="R50" s="311"/>
      <c r="S50" s="311"/>
      <c r="T50" s="311"/>
      <c r="U50" s="311"/>
    </row>
    <row r="51" spans="1:21" s="90" customFormat="1" ht="15" customHeight="1" x14ac:dyDescent="0.2">
      <c r="A51" s="93"/>
      <c r="B51" s="306"/>
      <c r="C51" s="306"/>
      <c r="D51" s="306"/>
      <c r="E51" s="306"/>
      <c r="F51" s="306"/>
      <c r="G51" s="306"/>
      <c r="H51" s="306"/>
      <c r="I51" s="93"/>
      <c r="J51" s="93"/>
      <c r="K51" s="93"/>
      <c r="L51" s="93"/>
      <c r="M51" s="93"/>
      <c r="N51" s="93"/>
      <c r="O51" s="93"/>
      <c r="P51" s="93"/>
      <c r="Q51" s="93"/>
      <c r="R51" s="93"/>
      <c r="S51" s="93"/>
      <c r="T51" s="93"/>
      <c r="U51" s="93"/>
    </row>
    <row r="52" spans="1:21" s="90" customFormat="1" ht="21.75" customHeight="1" x14ac:dyDescent="0.2">
      <c r="A52" s="93"/>
      <c r="B52" s="306" t="s">
        <v>149</v>
      </c>
      <c r="C52" s="306"/>
      <c r="D52" s="306"/>
      <c r="E52" s="306"/>
      <c r="F52" s="306"/>
      <c r="G52" s="306"/>
      <c r="H52" s="306"/>
      <c r="I52" s="93"/>
      <c r="J52" s="93"/>
      <c r="K52" s="93"/>
      <c r="L52" s="93"/>
      <c r="M52" s="93"/>
      <c r="N52" s="93"/>
      <c r="O52" s="93"/>
      <c r="P52" s="93"/>
      <c r="Q52" s="93"/>
      <c r="R52" s="93"/>
      <c r="S52" s="93"/>
      <c r="T52" s="93"/>
      <c r="U52" s="93"/>
    </row>
    <row r="53" spans="1:21" s="90" customFormat="1" ht="42" customHeight="1" x14ac:dyDescent="0.2">
      <c r="A53" s="93"/>
      <c r="B53" s="306" t="s">
        <v>63</v>
      </c>
      <c r="C53" s="308"/>
      <c r="D53" s="308"/>
      <c r="E53" s="308"/>
      <c r="F53" s="308"/>
      <c r="G53" s="308"/>
      <c r="H53" s="308"/>
      <c r="I53" s="308"/>
      <c r="J53" s="308"/>
      <c r="K53" s="308"/>
      <c r="L53" s="308"/>
      <c r="M53" s="308"/>
      <c r="N53" s="308"/>
      <c r="O53" s="308"/>
      <c r="P53" s="308"/>
      <c r="Q53" s="308"/>
      <c r="R53" s="308"/>
      <c r="S53" s="308"/>
      <c r="T53" s="308"/>
      <c r="U53" s="308"/>
    </row>
    <row r="54" spans="1:21" s="90" customFormat="1" ht="9.75" customHeight="1" x14ac:dyDescent="0.2">
      <c r="A54" s="93"/>
      <c r="B54" s="85"/>
      <c r="C54" s="85"/>
      <c r="D54" s="85"/>
      <c r="E54" s="85"/>
      <c r="F54" s="85"/>
      <c r="G54" s="85"/>
      <c r="H54" s="85"/>
      <c r="I54" s="93"/>
      <c r="J54" s="93"/>
      <c r="K54" s="93"/>
      <c r="L54" s="93"/>
      <c r="M54" s="93"/>
      <c r="N54" s="93"/>
      <c r="O54" s="93"/>
      <c r="P54" s="93"/>
      <c r="Q54" s="93"/>
      <c r="R54" s="93"/>
      <c r="S54" s="93"/>
      <c r="T54" s="93"/>
      <c r="U54" s="93"/>
    </row>
    <row r="55" spans="1:21" s="90" customFormat="1" ht="21" customHeight="1" x14ac:dyDescent="0.2">
      <c r="A55" s="93"/>
      <c r="B55" s="306" t="s">
        <v>150</v>
      </c>
      <c r="C55" s="306"/>
      <c r="D55" s="306"/>
      <c r="E55" s="306"/>
      <c r="F55" s="306"/>
      <c r="G55" s="306"/>
      <c r="H55" s="306"/>
      <c r="I55" s="93"/>
      <c r="J55" s="93"/>
      <c r="K55" s="93"/>
      <c r="L55" s="93"/>
      <c r="M55" s="93"/>
      <c r="N55" s="93"/>
      <c r="O55" s="93"/>
      <c r="P55" s="93"/>
      <c r="Q55" s="93"/>
      <c r="R55" s="93"/>
      <c r="S55" s="93"/>
      <c r="T55" s="93"/>
      <c r="U55" s="93"/>
    </row>
    <row r="56" spans="1:21" s="90" customFormat="1" ht="42" customHeight="1" x14ac:dyDescent="0.2">
      <c r="A56" s="93"/>
      <c r="B56" s="306" t="s">
        <v>64</v>
      </c>
      <c r="C56" s="306"/>
      <c r="D56" s="306"/>
      <c r="E56" s="306"/>
      <c r="F56" s="306"/>
      <c r="G56" s="306"/>
      <c r="H56" s="306"/>
      <c r="I56" s="311"/>
      <c r="J56" s="311"/>
      <c r="K56" s="311"/>
      <c r="L56" s="311"/>
      <c r="M56" s="311"/>
      <c r="N56" s="311"/>
      <c r="O56" s="311"/>
      <c r="P56" s="311"/>
      <c r="Q56" s="311"/>
      <c r="R56" s="311"/>
      <c r="S56" s="311"/>
      <c r="T56" s="311"/>
      <c r="U56" s="311"/>
    </row>
    <row r="57" spans="1:21" s="90" customFormat="1" ht="9" customHeight="1" x14ac:dyDescent="0.2">
      <c r="A57" s="93"/>
      <c r="B57" s="306"/>
      <c r="C57" s="306"/>
      <c r="D57" s="306"/>
      <c r="E57" s="306"/>
      <c r="F57" s="306"/>
      <c r="G57" s="306"/>
      <c r="H57" s="306"/>
      <c r="I57" s="311"/>
      <c r="J57" s="311"/>
      <c r="K57" s="311"/>
      <c r="L57" s="311"/>
      <c r="M57" s="311"/>
      <c r="N57" s="311"/>
      <c r="O57" s="311"/>
      <c r="P57" s="311"/>
      <c r="Q57" s="311"/>
      <c r="R57" s="311"/>
      <c r="S57" s="311"/>
      <c r="T57" s="311"/>
      <c r="U57" s="311"/>
    </row>
    <row r="58" spans="1:21" s="90" customFormat="1" ht="21.75" customHeight="1" x14ac:dyDescent="0.2">
      <c r="A58" s="93"/>
      <c r="B58" s="306" t="s">
        <v>65</v>
      </c>
      <c r="C58" s="306"/>
      <c r="D58" s="306"/>
      <c r="E58" s="306"/>
      <c r="F58" s="306"/>
      <c r="G58" s="306"/>
      <c r="H58" s="306"/>
      <c r="I58" s="87"/>
      <c r="J58" s="87"/>
      <c r="K58" s="87"/>
      <c r="L58" s="87"/>
      <c r="M58" s="87"/>
      <c r="N58" s="87"/>
      <c r="O58" s="87"/>
      <c r="P58" s="87"/>
      <c r="Q58" s="87"/>
      <c r="R58" s="87"/>
      <c r="S58" s="87"/>
      <c r="T58" s="87"/>
      <c r="U58" s="87"/>
    </row>
    <row r="59" spans="1:21" s="90" customFormat="1" ht="21.75" customHeight="1" x14ac:dyDescent="0.2">
      <c r="A59" s="93"/>
      <c r="B59" s="306" t="s">
        <v>182</v>
      </c>
      <c r="C59" s="308"/>
      <c r="D59" s="308"/>
      <c r="E59" s="308"/>
      <c r="F59" s="308"/>
      <c r="G59" s="308"/>
      <c r="H59" s="308"/>
      <c r="I59" s="308"/>
      <c r="J59" s="308"/>
      <c r="K59" s="308"/>
      <c r="L59" s="308"/>
      <c r="M59" s="308"/>
      <c r="N59" s="308"/>
      <c r="O59" s="308"/>
      <c r="P59" s="308"/>
      <c r="Q59" s="308"/>
      <c r="R59" s="308"/>
      <c r="S59" s="308"/>
      <c r="T59" s="308"/>
      <c r="U59" s="308"/>
    </row>
    <row r="60" spans="1:21" s="90" customFormat="1" ht="9.75" customHeight="1" x14ac:dyDescent="0.2">
      <c r="A60" s="93"/>
      <c r="B60" s="85"/>
      <c r="C60" s="86"/>
      <c r="D60" s="86"/>
      <c r="E60" s="86"/>
      <c r="F60" s="86"/>
      <c r="G60" s="86"/>
      <c r="H60" s="86"/>
      <c r="I60" s="86"/>
      <c r="J60" s="86"/>
      <c r="K60" s="86"/>
      <c r="L60" s="86"/>
      <c r="M60" s="86"/>
      <c r="N60" s="86"/>
      <c r="O60" s="86"/>
      <c r="P60" s="86"/>
      <c r="Q60" s="86"/>
      <c r="R60" s="86"/>
      <c r="S60" s="86"/>
      <c r="T60" s="86"/>
      <c r="U60" s="86"/>
    </row>
    <row r="61" spans="1:21" s="90" customFormat="1" ht="21" customHeight="1" x14ac:dyDescent="0.2">
      <c r="A61" s="93"/>
      <c r="B61" s="306" t="s">
        <v>151</v>
      </c>
      <c r="C61" s="306"/>
      <c r="D61" s="306"/>
      <c r="E61" s="306"/>
      <c r="F61" s="306"/>
      <c r="G61" s="306"/>
      <c r="H61" s="306"/>
      <c r="I61" s="93"/>
      <c r="J61" s="93"/>
      <c r="K61" s="93"/>
      <c r="L61" s="93"/>
      <c r="M61" s="93"/>
      <c r="N61" s="93"/>
      <c r="O61" s="93"/>
      <c r="P61" s="93"/>
      <c r="Q61" s="93"/>
      <c r="R61" s="93"/>
      <c r="S61" s="93"/>
      <c r="T61" s="93"/>
      <c r="U61" s="93"/>
    </row>
    <row r="62" spans="1:21" s="90" customFormat="1" ht="41.25" customHeight="1" x14ac:dyDescent="0.2">
      <c r="A62" s="93"/>
      <c r="B62" s="306" t="s">
        <v>73</v>
      </c>
      <c r="C62" s="307"/>
      <c r="D62" s="307"/>
      <c r="E62" s="307"/>
      <c r="F62" s="307"/>
      <c r="G62" s="307"/>
      <c r="H62" s="307"/>
      <c r="I62" s="307"/>
      <c r="J62" s="307"/>
      <c r="K62" s="307"/>
      <c r="L62" s="307"/>
      <c r="M62" s="307"/>
      <c r="N62" s="307"/>
      <c r="O62" s="307"/>
      <c r="P62" s="307"/>
      <c r="Q62" s="307"/>
      <c r="R62" s="307"/>
      <c r="S62" s="307"/>
      <c r="T62" s="307"/>
      <c r="U62" s="307"/>
    </row>
    <row r="63" spans="1:21" s="90" customFormat="1" ht="21.75" customHeight="1" x14ac:dyDescent="0.2">
      <c r="A63" s="93"/>
      <c r="B63" s="306" t="s">
        <v>74</v>
      </c>
      <c r="C63" s="306"/>
      <c r="D63" s="306"/>
      <c r="E63" s="306"/>
      <c r="F63" s="306"/>
      <c r="G63" s="306"/>
      <c r="H63" s="306"/>
      <c r="I63" s="311"/>
      <c r="J63" s="311"/>
      <c r="K63" s="311"/>
      <c r="L63" s="311"/>
      <c r="M63" s="311"/>
      <c r="N63" s="311"/>
      <c r="O63" s="311"/>
      <c r="P63" s="311"/>
      <c r="Q63" s="311"/>
      <c r="R63" s="311"/>
      <c r="S63" s="311"/>
      <c r="T63" s="311"/>
      <c r="U63" s="311"/>
    </row>
    <row r="64" spans="1:21" s="90" customFormat="1" ht="21" customHeight="1" x14ac:dyDescent="0.2">
      <c r="A64" s="93"/>
      <c r="B64" s="306" t="s">
        <v>75</v>
      </c>
      <c r="C64" s="306"/>
      <c r="D64" s="306"/>
      <c r="E64" s="306"/>
      <c r="F64" s="306"/>
      <c r="G64" s="306"/>
      <c r="H64" s="306"/>
      <c r="I64" s="311"/>
      <c r="J64" s="311"/>
      <c r="K64" s="311"/>
      <c r="L64" s="311"/>
      <c r="M64" s="311"/>
      <c r="N64" s="311"/>
      <c r="O64" s="311"/>
      <c r="P64" s="311"/>
      <c r="Q64" s="311"/>
      <c r="R64" s="311"/>
      <c r="S64" s="311"/>
      <c r="T64" s="311"/>
      <c r="U64" s="311"/>
    </row>
    <row r="65" spans="1:21" s="90" customFormat="1" ht="21" customHeight="1" x14ac:dyDescent="0.2">
      <c r="A65" s="93"/>
      <c r="B65" s="306" t="s">
        <v>76</v>
      </c>
      <c r="C65" s="311"/>
      <c r="D65" s="311"/>
      <c r="E65" s="311"/>
      <c r="F65" s="311"/>
      <c r="G65" s="311"/>
      <c r="H65" s="311"/>
      <c r="I65" s="311"/>
      <c r="J65" s="311"/>
      <c r="K65" s="311"/>
      <c r="L65" s="311"/>
      <c r="M65" s="311"/>
      <c r="N65" s="311"/>
      <c r="O65" s="311"/>
      <c r="P65" s="311"/>
      <c r="Q65" s="311"/>
      <c r="R65" s="311"/>
      <c r="S65" s="311"/>
      <c r="T65" s="311"/>
      <c r="U65" s="311"/>
    </row>
    <row r="66" spans="1:21" s="90" customFormat="1" ht="9" customHeight="1" x14ac:dyDescent="0.2">
      <c r="A66" s="93"/>
      <c r="B66" s="85"/>
      <c r="C66" s="85"/>
      <c r="D66" s="85"/>
      <c r="E66" s="85"/>
      <c r="F66" s="85"/>
      <c r="G66" s="85"/>
      <c r="H66" s="85"/>
      <c r="I66" s="87"/>
      <c r="J66" s="87"/>
      <c r="K66" s="87"/>
      <c r="L66" s="87"/>
      <c r="M66" s="87"/>
      <c r="N66" s="87"/>
      <c r="O66" s="87"/>
      <c r="P66" s="87"/>
      <c r="Q66" s="87"/>
      <c r="R66" s="87"/>
      <c r="S66" s="87"/>
      <c r="T66" s="87"/>
      <c r="U66" s="87"/>
    </row>
    <row r="67" spans="1:21" s="90" customFormat="1" ht="21" customHeight="1" x14ac:dyDescent="0.2">
      <c r="A67" s="93"/>
      <c r="B67" s="306" t="s">
        <v>152</v>
      </c>
      <c r="C67" s="306"/>
      <c r="D67" s="306"/>
      <c r="E67" s="306"/>
      <c r="F67" s="306"/>
      <c r="G67" s="306"/>
      <c r="H67" s="306"/>
      <c r="I67" s="93"/>
      <c r="J67" s="93"/>
      <c r="K67" s="93"/>
      <c r="L67" s="93"/>
      <c r="M67" s="93"/>
      <c r="N67" s="93"/>
      <c r="O67" s="93"/>
      <c r="P67" s="93"/>
      <c r="Q67" s="93"/>
      <c r="R67" s="93"/>
      <c r="S67" s="93"/>
      <c r="T67" s="93"/>
      <c r="U67" s="93"/>
    </row>
    <row r="68" spans="1:21" s="90" customFormat="1" ht="41.25" customHeight="1" x14ac:dyDescent="0.2">
      <c r="A68" s="93"/>
      <c r="B68" s="306" t="s">
        <v>77</v>
      </c>
      <c r="C68" s="306"/>
      <c r="D68" s="306"/>
      <c r="E68" s="306"/>
      <c r="F68" s="306"/>
      <c r="G68" s="306"/>
      <c r="H68" s="306"/>
      <c r="I68" s="311"/>
      <c r="J68" s="311"/>
      <c r="K68" s="311"/>
      <c r="L68" s="311"/>
      <c r="M68" s="311"/>
      <c r="N68" s="311"/>
      <c r="O68" s="311"/>
      <c r="P68" s="311"/>
      <c r="Q68" s="311"/>
      <c r="R68" s="311"/>
      <c r="S68" s="311"/>
      <c r="T68" s="311"/>
      <c r="U68" s="311"/>
    </row>
    <row r="69" spans="1:21" s="90" customFormat="1" ht="21" customHeight="1" x14ac:dyDescent="0.2">
      <c r="A69" s="93"/>
      <c r="B69" s="306" t="s">
        <v>78</v>
      </c>
      <c r="C69" s="306"/>
      <c r="D69" s="306"/>
      <c r="E69" s="306"/>
      <c r="F69" s="306"/>
      <c r="G69" s="306"/>
      <c r="H69" s="306"/>
      <c r="I69" s="307"/>
      <c r="J69" s="307"/>
      <c r="K69" s="307"/>
      <c r="L69" s="307"/>
      <c r="M69" s="307"/>
      <c r="N69" s="307"/>
      <c r="O69" s="307"/>
      <c r="P69" s="307"/>
      <c r="Q69" s="307"/>
      <c r="R69" s="307"/>
      <c r="S69" s="307"/>
      <c r="T69" s="307"/>
      <c r="U69" s="307"/>
    </row>
    <row r="70" spans="1:21" s="90" customFormat="1" ht="21" customHeight="1" x14ac:dyDescent="0.2">
      <c r="A70" s="93"/>
      <c r="B70" s="306" t="s">
        <v>79</v>
      </c>
      <c r="C70" s="306"/>
      <c r="D70" s="306"/>
      <c r="E70" s="306"/>
      <c r="F70" s="306"/>
      <c r="G70" s="306"/>
      <c r="H70" s="306"/>
      <c r="I70" s="307"/>
      <c r="J70" s="307"/>
      <c r="K70" s="307"/>
      <c r="L70" s="307"/>
      <c r="M70" s="307"/>
      <c r="N70" s="307"/>
      <c r="O70" s="307"/>
      <c r="P70" s="307"/>
      <c r="Q70" s="307"/>
      <c r="R70" s="307"/>
      <c r="S70" s="307"/>
      <c r="T70" s="307"/>
      <c r="U70" s="307"/>
    </row>
    <row r="71" spans="1:21" s="90" customFormat="1" ht="21" customHeight="1" x14ac:dyDescent="0.2">
      <c r="A71" s="93"/>
      <c r="B71" s="306" t="s">
        <v>80</v>
      </c>
      <c r="C71" s="308"/>
      <c r="D71" s="308"/>
      <c r="E71" s="308"/>
      <c r="F71" s="308"/>
      <c r="G71" s="308"/>
      <c r="H71" s="308"/>
      <c r="I71" s="308"/>
      <c r="J71" s="308"/>
      <c r="K71" s="308"/>
      <c r="L71" s="308"/>
      <c r="M71" s="308"/>
      <c r="N71" s="308"/>
      <c r="O71" s="308"/>
      <c r="P71" s="308"/>
      <c r="Q71" s="308"/>
      <c r="R71" s="308"/>
      <c r="S71" s="308"/>
      <c r="T71" s="308"/>
      <c r="U71" s="308"/>
    </row>
    <row r="72" spans="1:21" ht="21.75" customHeight="1" x14ac:dyDescent="0.2">
      <c r="A72" s="87"/>
      <c r="B72" s="306" t="s">
        <v>81</v>
      </c>
      <c r="C72" s="307"/>
      <c r="D72" s="307"/>
      <c r="E72" s="307"/>
      <c r="F72" s="307"/>
      <c r="G72" s="307"/>
      <c r="H72" s="307"/>
      <c r="I72" s="307"/>
      <c r="J72" s="307"/>
      <c r="K72" s="307"/>
      <c r="L72" s="307"/>
      <c r="M72" s="307"/>
      <c r="N72" s="307"/>
      <c r="O72" s="307"/>
      <c r="P72" s="307"/>
      <c r="Q72" s="307"/>
      <c r="R72" s="307"/>
      <c r="S72" s="307"/>
      <c r="T72" s="307"/>
      <c r="U72" s="307"/>
    </row>
    <row r="73" spans="1:21" ht="21" customHeight="1" x14ac:dyDescent="0.2">
      <c r="A73" s="87"/>
      <c r="B73" s="306"/>
      <c r="C73" s="307"/>
      <c r="D73" s="307"/>
      <c r="E73" s="307"/>
      <c r="F73" s="307"/>
      <c r="G73" s="307"/>
      <c r="H73" s="307"/>
      <c r="I73" s="307"/>
      <c r="J73" s="307"/>
      <c r="K73" s="307"/>
      <c r="L73" s="307"/>
      <c r="M73" s="307"/>
      <c r="N73" s="307"/>
      <c r="O73" s="307"/>
      <c r="P73" s="307"/>
      <c r="Q73" s="307"/>
      <c r="R73" s="307"/>
      <c r="S73" s="307"/>
      <c r="T73" s="307"/>
      <c r="U73" s="307"/>
    </row>
    <row r="74" spans="1:21" ht="22.5" customHeight="1" x14ac:dyDescent="0.2">
      <c r="B74" s="309" t="s">
        <v>174</v>
      </c>
      <c r="C74" s="310"/>
      <c r="D74" s="310"/>
      <c r="E74" s="310"/>
      <c r="F74" s="310"/>
      <c r="G74" s="310"/>
      <c r="H74" s="310"/>
      <c r="I74" s="310"/>
      <c r="J74" s="310"/>
      <c r="K74" s="310"/>
      <c r="L74" s="310"/>
      <c r="M74" s="310"/>
      <c r="N74" s="310"/>
      <c r="O74" s="310"/>
      <c r="P74" s="310"/>
      <c r="Q74" s="310"/>
      <c r="R74" s="310"/>
      <c r="S74" s="310"/>
      <c r="T74" s="310"/>
      <c r="U74" s="310"/>
    </row>
    <row r="75" spans="1:21" ht="16.5" x14ac:dyDescent="0.2">
      <c r="B75" s="306"/>
      <c r="C75" s="307"/>
      <c r="D75" s="307"/>
      <c r="E75" s="307"/>
      <c r="F75" s="307"/>
      <c r="G75" s="307"/>
      <c r="H75" s="307"/>
      <c r="I75" s="307"/>
      <c r="J75" s="307"/>
      <c r="K75" s="307"/>
      <c r="L75" s="307"/>
      <c r="M75" s="307"/>
      <c r="N75" s="307"/>
      <c r="O75" s="307"/>
      <c r="P75" s="307"/>
      <c r="Q75" s="307"/>
      <c r="R75" s="307"/>
      <c r="S75" s="307"/>
      <c r="T75" s="307"/>
      <c r="U75" s="307"/>
    </row>
    <row r="76" spans="1:21" ht="16.5" x14ac:dyDescent="0.2">
      <c r="B76" s="306"/>
      <c r="C76" s="307"/>
      <c r="D76" s="307"/>
      <c r="E76" s="307"/>
      <c r="F76" s="307"/>
      <c r="G76" s="307"/>
      <c r="H76" s="307"/>
      <c r="I76" s="307"/>
      <c r="J76" s="307"/>
      <c r="K76" s="307"/>
      <c r="L76" s="307"/>
      <c r="M76" s="307"/>
      <c r="N76" s="307"/>
      <c r="O76" s="307"/>
      <c r="P76" s="307"/>
      <c r="Q76" s="307"/>
      <c r="R76" s="307"/>
      <c r="S76" s="307"/>
      <c r="T76" s="307"/>
      <c r="U76" s="307"/>
    </row>
    <row r="77" spans="1:21" ht="16.5" x14ac:dyDescent="0.2">
      <c r="B77" s="306"/>
      <c r="C77" s="307"/>
      <c r="D77" s="307"/>
      <c r="E77" s="307"/>
      <c r="F77" s="307"/>
      <c r="G77" s="307"/>
      <c r="H77" s="307"/>
      <c r="I77" s="307"/>
      <c r="J77" s="307"/>
      <c r="K77" s="307"/>
      <c r="L77" s="307"/>
      <c r="M77" s="307"/>
      <c r="N77" s="307"/>
      <c r="O77" s="307"/>
      <c r="P77" s="307"/>
      <c r="Q77" s="307"/>
      <c r="R77" s="307"/>
      <c r="S77" s="307"/>
      <c r="T77" s="307"/>
      <c r="U77" s="307"/>
    </row>
  </sheetData>
  <mergeCells count="68">
    <mergeCell ref="E2:F2"/>
    <mergeCell ref="P2:Q2"/>
    <mergeCell ref="E6:F6"/>
    <mergeCell ref="E8:F8"/>
    <mergeCell ref="B9:B14"/>
    <mergeCell ref="C9:C10"/>
    <mergeCell ref="D9:E10"/>
    <mergeCell ref="F9:F10"/>
    <mergeCell ref="C11:C12"/>
    <mergeCell ref="D11:E12"/>
    <mergeCell ref="F11:F12"/>
    <mergeCell ref="C13:C14"/>
    <mergeCell ref="D13:E14"/>
    <mergeCell ref="F13:F14"/>
    <mergeCell ref="E17:F17"/>
    <mergeCell ref="E19:F19"/>
    <mergeCell ref="E20:F20"/>
    <mergeCell ref="E22:F22"/>
    <mergeCell ref="E23:F23"/>
    <mergeCell ref="E26:F26"/>
    <mergeCell ref="E29:F29"/>
    <mergeCell ref="J29:L29"/>
    <mergeCell ref="B31:C32"/>
    <mergeCell ref="D31:D32"/>
    <mergeCell ref="E31:F32"/>
    <mergeCell ref="B33:C33"/>
    <mergeCell ref="E33:F33"/>
    <mergeCell ref="B34:C34"/>
    <mergeCell ref="E34:F34"/>
    <mergeCell ref="Q34:R34"/>
    <mergeCell ref="B35:C35"/>
    <mergeCell ref="E35:F35"/>
    <mergeCell ref="Q35:R35"/>
    <mergeCell ref="E36:F36"/>
    <mergeCell ref="Q36:R36"/>
    <mergeCell ref="B37:C37"/>
    <mergeCell ref="E37:F37"/>
    <mergeCell ref="Q37:R37"/>
    <mergeCell ref="B38:C38"/>
    <mergeCell ref="E38:F38"/>
    <mergeCell ref="E39:F39"/>
    <mergeCell ref="B49:U49"/>
    <mergeCell ref="B50:U50"/>
    <mergeCell ref="B51:H51"/>
    <mergeCell ref="B52:H52"/>
    <mergeCell ref="B65:U65"/>
    <mergeCell ref="B67:H67"/>
    <mergeCell ref="B68:U68"/>
    <mergeCell ref="B69:U69"/>
    <mergeCell ref="B44:C44"/>
    <mergeCell ref="B58:H58"/>
    <mergeCell ref="B59:U59"/>
    <mergeCell ref="B61:H61"/>
    <mergeCell ref="B62:U62"/>
    <mergeCell ref="B63:U63"/>
    <mergeCell ref="B53:U53"/>
    <mergeCell ref="B55:H55"/>
    <mergeCell ref="B56:U56"/>
    <mergeCell ref="B57:U57"/>
    <mergeCell ref="B64:U64"/>
    <mergeCell ref="B76:U76"/>
    <mergeCell ref="B77:U77"/>
    <mergeCell ref="B70:U70"/>
    <mergeCell ref="B71:U71"/>
    <mergeCell ref="B72:U72"/>
    <mergeCell ref="B73:U73"/>
    <mergeCell ref="B74:U74"/>
    <mergeCell ref="B75:U75"/>
  </mergeCells>
  <phoneticPr fontId="12"/>
  <pageMargins left="0.39370078740157483" right="0.39370078740157483" top="0.59055118110236227" bottom="0.39370078740157483" header="0.51181102362204722" footer="0.51181102362204722"/>
  <pageSetup paperSize="9" scale="66" orientation="landscape" r:id="rId1"/>
  <headerFooter alignWithMargins="0"/>
  <rowBreaks count="1" manualBreakCount="1">
    <brk id="4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8"/>
  <sheetViews>
    <sheetView view="pageBreakPreview" zoomScaleNormal="75" zoomScaleSheetLayoutView="100" workbookViewId="0">
      <selection activeCell="J28" sqref="J28"/>
    </sheetView>
  </sheetViews>
  <sheetFormatPr defaultColWidth="9" defaultRowHeight="13" x14ac:dyDescent="0.2"/>
  <cols>
    <col min="1" max="1" width="2" style="137" customWidth="1"/>
    <col min="2" max="2" width="2.36328125" style="137" customWidth="1"/>
    <col min="3" max="3" width="19.90625" style="137" customWidth="1"/>
    <col min="4" max="4" width="1.7265625" style="137" customWidth="1"/>
    <col min="5" max="5" width="30" style="138" customWidth="1"/>
    <col min="6" max="6" width="12.90625" style="137" customWidth="1"/>
    <col min="7" max="7" width="3" style="137" customWidth="1"/>
    <col min="8" max="8" width="9" style="137"/>
    <col min="9" max="9" width="4.26953125" style="137" customWidth="1"/>
    <col min="10" max="10" width="37.08984375" style="137" customWidth="1"/>
    <col min="11" max="11" width="12.6328125" style="137" customWidth="1"/>
    <col min="12" max="12" width="3.36328125" style="139" bestFit="1" customWidth="1"/>
    <col min="13" max="13" width="12.08984375" style="137" bestFit="1" customWidth="1"/>
    <col min="14" max="14" width="1.7265625" style="137" customWidth="1"/>
    <col min="15" max="16384" width="9" style="137"/>
  </cols>
  <sheetData>
    <row r="1" spans="1:14" ht="19" x14ac:dyDescent="0.2">
      <c r="A1" s="136" t="s">
        <v>166</v>
      </c>
      <c r="J1" s="137" t="s">
        <v>162</v>
      </c>
      <c r="N1" s="258" t="s">
        <v>183</v>
      </c>
    </row>
    <row r="2" spans="1:14" ht="15.75" customHeight="1" x14ac:dyDescent="0.2"/>
    <row r="3" spans="1:14" ht="17" thickBot="1" x14ac:dyDescent="0.25">
      <c r="A3" s="140" t="s">
        <v>173</v>
      </c>
      <c r="B3" s="141"/>
      <c r="C3" s="141"/>
      <c r="D3" s="141"/>
      <c r="E3" s="142"/>
      <c r="F3" s="141"/>
      <c r="G3" s="141"/>
      <c r="H3" s="141"/>
      <c r="I3" s="141"/>
      <c r="J3" s="141"/>
      <c r="K3" s="141"/>
      <c r="L3" s="143"/>
      <c r="M3" s="141"/>
      <c r="N3" s="141"/>
    </row>
    <row r="4" spans="1:14" x14ac:dyDescent="0.2">
      <c r="A4" s="144"/>
      <c r="B4" s="145" t="s">
        <v>123</v>
      </c>
      <c r="C4" s="144"/>
      <c r="D4" s="144"/>
      <c r="E4" s="146"/>
      <c r="F4" s="144"/>
      <c r="G4" s="144"/>
      <c r="H4" s="144"/>
      <c r="I4" s="144"/>
      <c r="J4" s="144"/>
      <c r="K4" s="144"/>
      <c r="L4" s="147"/>
      <c r="M4" s="148" t="s">
        <v>124</v>
      </c>
      <c r="N4" s="144"/>
    </row>
    <row r="5" spans="1:14" x14ac:dyDescent="0.2">
      <c r="A5" s="144"/>
      <c r="B5" s="149" t="s">
        <v>125</v>
      </c>
      <c r="C5" s="149"/>
      <c r="D5" s="149"/>
      <c r="E5" s="150"/>
      <c r="F5" s="151" t="s">
        <v>126</v>
      </c>
      <c r="G5" s="151"/>
      <c r="H5" s="149"/>
      <c r="I5" s="149"/>
      <c r="J5" s="149"/>
      <c r="K5" s="151" t="s">
        <v>126</v>
      </c>
      <c r="L5" s="152"/>
      <c r="M5" s="149"/>
      <c r="N5" s="144"/>
    </row>
    <row r="6" spans="1:14" x14ac:dyDescent="0.2">
      <c r="A6" s="144"/>
      <c r="B6" s="153"/>
      <c r="C6" s="153"/>
      <c r="D6" s="153"/>
      <c r="E6" s="154"/>
      <c r="F6" s="155"/>
      <c r="G6" s="155"/>
      <c r="H6" s="153"/>
      <c r="I6" s="153"/>
      <c r="J6" s="153"/>
      <c r="K6" s="155"/>
      <c r="L6" s="156"/>
      <c r="M6" s="153"/>
      <c r="N6" s="144"/>
    </row>
    <row r="7" spans="1:14" x14ac:dyDescent="0.2">
      <c r="A7" s="144"/>
      <c r="B7" s="144"/>
      <c r="C7" s="362" t="s">
        <v>127</v>
      </c>
      <c r="D7" s="157"/>
      <c r="E7" s="158" t="s">
        <v>128</v>
      </c>
      <c r="F7" s="159"/>
      <c r="G7" s="160" t="s">
        <v>163</v>
      </c>
      <c r="H7" s="144" t="s">
        <v>129</v>
      </c>
      <c r="I7" s="363" t="s">
        <v>130</v>
      </c>
      <c r="J7" s="185" t="s">
        <v>164</v>
      </c>
      <c r="K7" s="161">
        <f>5/10*F9</f>
        <v>0</v>
      </c>
      <c r="L7" s="147" t="s">
        <v>131</v>
      </c>
      <c r="M7" s="144" t="s">
        <v>132</v>
      </c>
      <c r="N7" s="144"/>
    </row>
    <row r="8" spans="1:14" ht="13.5" thickBot="1" x14ac:dyDescent="0.25">
      <c r="A8" s="144"/>
      <c r="B8" s="144"/>
      <c r="C8" s="362"/>
      <c r="D8" s="162"/>
      <c r="E8" s="158" t="s">
        <v>133</v>
      </c>
      <c r="F8" s="159"/>
      <c r="G8" s="160" t="s">
        <v>134</v>
      </c>
      <c r="H8" s="144" t="s">
        <v>129</v>
      </c>
      <c r="I8" s="363"/>
      <c r="J8" s="185" t="s">
        <v>165</v>
      </c>
      <c r="K8" s="163">
        <f>5/8*F7</f>
        <v>0</v>
      </c>
      <c r="L8" s="147" t="s">
        <v>135</v>
      </c>
      <c r="M8" s="144" t="s">
        <v>132</v>
      </c>
      <c r="N8" s="144"/>
    </row>
    <row r="9" spans="1:14" x14ac:dyDescent="0.2">
      <c r="A9" s="144"/>
      <c r="B9" s="144"/>
      <c r="C9" s="362"/>
      <c r="D9" s="164"/>
      <c r="E9" s="165" t="s">
        <v>136</v>
      </c>
      <c r="F9" s="161">
        <f>F7+F8</f>
        <v>0</v>
      </c>
      <c r="G9" s="160"/>
      <c r="H9" s="144" t="s">
        <v>129</v>
      </c>
      <c r="I9" s="363"/>
      <c r="J9" s="166" t="s">
        <v>137</v>
      </c>
      <c r="K9" s="167">
        <f>MIN(K7,K8)</f>
        <v>0</v>
      </c>
      <c r="L9" s="147" t="s">
        <v>138</v>
      </c>
      <c r="M9" s="144" t="s">
        <v>132</v>
      </c>
      <c r="N9" s="144"/>
    </row>
    <row r="10" spans="1:14" ht="13.5" thickBot="1" x14ac:dyDescent="0.25">
      <c r="A10" s="144"/>
      <c r="B10" s="144"/>
      <c r="C10" s="168"/>
      <c r="D10" s="168"/>
      <c r="E10" s="158" t="s">
        <v>139</v>
      </c>
      <c r="F10" s="161" t="e">
        <f>ROUNDUP(F8/F9,3)</f>
        <v>#DIV/0!</v>
      </c>
      <c r="G10" s="160"/>
      <c r="H10" s="153"/>
      <c r="I10" s="363"/>
      <c r="J10" s="169" t="s">
        <v>140</v>
      </c>
      <c r="K10" s="170" t="e">
        <f>K9/F9</f>
        <v>#DIV/0!</v>
      </c>
      <c r="L10" s="156" t="s">
        <v>141</v>
      </c>
      <c r="M10" s="144" t="s">
        <v>142</v>
      </c>
      <c r="N10" s="144"/>
    </row>
    <row r="11" spans="1:14" x14ac:dyDescent="0.2">
      <c r="A11" s="144"/>
      <c r="B11" s="144"/>
      <c r="C11" s="168"/>
      <c r="D11" s="168"/>
      <c r="E11" s="171"/>
      <c r="F11" s="172"/>
      <c r="G11" s="172"/>
      <c r="H11" s="144"/>
      <c r="I11" s="144"/>
      <c r="J11" s="144"/>
      <c r="K11" s="172"/>
      <c r="L11" s="147"/>
      <c r="M11" s="144"/>
      <c r="N11" s="144"/>
    </row>
    <row r="12" spans="1:14" x14ac:dyDescent="0.2">
      <c r="A12" s="144"/>
      <c r="B12" s="149" t="s">
        <v>143</v>
      </c>
      <c r="C12" s="149"/>
      <c r="D12" s="149"/>
      <c r="E12" s="150"/>
      <c r="F12" s="149"/>
      <c r="G12" s="149"/>
      <c r="H12" s="149"/>
      <c r="I12" s="149"/>
      <c r="J12" s="149"/>
      <c r="K12" s="173"/>
      <c r="L12" s="152"/>
      <c r="M12" s="149"/>
      <c r="N12" s="144"/>
    </row>
    <row r="13" spans="1:14" ht="13.5" thickBot="1" x14ac:dyDescent="0.25">
      <c r="A13" s="144"/>
      <c r="B13" s="144"/>
      <c r="C13" s="144"/>
      <c r="D13" s="144"/>
      <c r="E13" s="146"/>
      <c r="F13" s="144"/>
      <c r="G13" s="144"/>
      <c r="H13" s="144"/>
      <c r="I13" s="144"/>
      <c r="J13" s="144"/>
      <c r="K13" s="144"/>
      <c r="L13" s="147"/>
      <c r="M13" s="144"/>
      <c r="N13" s="144"/>
    </row>
    <row r="14" spans="1:14" ht="39.5" thickBot="1" x14ac:dyDescent="0.25">
      <c r="A14" s="144"/>
      <c r="B14" s="144"/>
      <c r="C14" s="144"/>
      <c r="D14" s="144"/>
      <c r="E14" s="174" t="s">
        <v>144</v>
      </c>
      <c r="F14" s="175">
        <f>F9</f>
        <v>0</v>
      </c>
      <c r="G14" s="176"/>
      <c r="H14" s="144" t="s">
        <v>129</v>
      </c>
      <c r="I14" s="144"/>
      <c r="J14" s="281" t="s">
        <v>189</v>
      </c>
      <c r="K14" s="177">
        <f>ROUNDDOWN(K9,1)</f>
        <v>0</v>
      </c>
      <c r="L14" s="280" t="s">
        <v>187</v>
      </c>
      <c r="M14" s="144" t="s">
        <v>132</v>
      </c>
      <c r="N14" s="144"/>
    </row>
    <row r="15" spans="1:14" ht="14.5" thickBot="1" x14ac:dyDescent="0.25">
      <c r="A15" s="144"/>
      <c r="B15" s="144"/>
      <c r="C15" s="144"/>
      <c r="D15" s="144"/>
      <c r="E15" s="146"/>
      <c r="F15" s="144"/>
      <c r="G15" s="144"/>
      <c r="H15" s="144"/>
      <c r="I15" s="144"/>
      <c r="J15" s="265" t="s">
        <v>96</v>
      </c>
      <c r="K15" s="178" t="e">
        <f>K14/F9</f>
        <v>#DIV/0!</v>
      </c>
      <c r="L15" s="280" t="s">
        <v>188</v>
      </c>
      <c r="M15" s="144" t="s">
        <v>142</v>
      </c>
      <c r="N15" s="144"/>
    </row>
    <row r="16" spans="1:14" ht="13.5" customHeight="1" x14ac:dyDescent="0.2">
      <c r="A16" s="144"/>
      <c r="B16" s="144"/>
      <c r="D16" s="144"/>
      <c r="E16" s="146"/>
      <c r="F16" s="144"/>
      <c r="G16" s="144"/>
      <c r="H16" s="144"/>
      <c r="I16" s="144"/>
      <c r="J16" s="144"/>
      <c r="K16" s="144"/>
      <c r="L16" s="147"/>
      <c r="M16" s="144"/>
      <c r="N16" s="144"/>
    </row>
    <row r="17" spans="1:14" ht="13.5" customHeight="1" x14ac:dyDescent="0.2">
      <c r="A17" s="144"/>
      <c r="B17" s="144"/>
      <c r="C17" s="180"/>
      <c r="D17" s="144"/>
      <c r="E17" s="146"/>
      <c r="F17" s="144"/>
      <c r="G17" s="144"/>
      <c r="H17" s="144"/>
      <c r="I17" s="144"/>
      <c r="J17" s="144"/>
      <c r="K17" s="144"/>
      <c r="L17" s="147"/>
      <c r="M17" s="144"/>
      <c r="N17" s="144"/>
    </row>
    <row r="18" spans="1:14" x14ac:dyDescent="0.2">
      <c r="C18" s="181"/>
    </row>
  </sheetData>
  <mergeCells count="2">
    <mergeCell ref="C7:C9"/>
    <mergeCell ref="I7:I10"/>
  </mergeCells>
  <phoneticPr fontId="12"/>
  <pageMargins left="0.49" right="0.42" top="0.6" bottom="0.39" header="0.36" footer="0.25"/>
  <pageSetup paperSize="9" scale="9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63"/>
  <sheetViews>
    <sheetView tabSelected="1" view="pageBreakPreview" zoomScale="55" zoomScaleNormal="75" zoomScaleSheetLayoutView="55" workbookViewId="0">
      <selection activeCell="G19" sqref="G19"/>
    </sheetView>
  </sheetViews>
  <sheetFormatPr defaultColWidth="9" defaultRowHeight="13" x14ac:dyDescent="0.2"/>
  <cols>
    <col min="1" max="1" width="3.6328125" style="187" customWidth="1"/>
    <col min="2" max="2" width="3.08984375" style="187" customWidth="1"/>
    <col min="3" max="3" width="11.90625" style="187" customWidth="1"/>
    <col min="4" max="4" width="16.6328125" style="187" customWidth="1"/>
    <col min="5" max="5" width="21.26953125" style="187" customWidth="1"/>
    <col min="6" max="6" width="26.36328125" style="187" customWidth="1"/>
    <col min="7" max="7" width="27" style="187" customWidth="1"/>
    <col min="8" max="8" width="25.90625" style="187" customWidth="1"/>
    <col min="9" max="9" width="19.453125" style="187" customWidth="1"/>
    <col min="10" max="14" width="14.36328125" style="187" customWidth="1"/>
    <col min="15" max="15" width="5.6328125" style="187" customWidth="1"/>
    <col min="16" max="16384" width="9" style="187"/>
  </cols>
  <sheetData>
    <row r="1" spans="1:16" ht="19" x14ac:dyDescent="0.3">
      <c r="A1" s="186" t="s">
        <v>186</v>
      </c>
      <c r="N1" s="258" t="s">
        <v>184</v>
      </c>
    </row>
    <row r="2" spans="1:16" ht="21.75" customHeight="1" thickBot="1" x14ac:dyDescent="0.25">
      <c r="N2" s="246" t="s">
        <v>82</v>
      </c>
    </row>
    <row r="3" spans="1:16" ht="17.25" customHeight="1" x14ac:dyDescent="0.2">
      <c r="A3" s="188" t="s">
        <v>83</v>
      </c>
      <c r="B3" s="189"/>
      <c r="C3" s="189"/>
      <c r="D3" s="189"/>
      <c r="E3" s="189"/>
      <c r="F3" s="190"/>
      <c r="G3" s="190"/>
      <c r="H3" s="190"/>
      <c r="I3" s="190"/>
      <c r="J3" s="190"/>
      <c r="K3" s="190"/>
      <c r="L3" s="190"/>
      <c r="M3" s="190"/>
      <c r="N3" s="191"/>
      <c r="O3" s="192"/>
    </row>
    <row r="4" spans="1:16" ht="17.25" customHeight="1" x14ac:dyDescent="0.2">
      <c r="A4" s="193"/>
      <c r="B4" s="408" t="s">
        <v>84</v>
      </c>
      <c r="C4" s="409"/>
      <c r="D4" s="194"/>
      <c r="E4" s="195"/>
      <c r="F4" s="408" t="s">
        <v>85</v>
      </c>
      <c r="G4" s="412"/>
      <c r="H4" s="414" t="s">
        <v>67</v>
      </c>
      <c r="I4" s="196" t="s">
        <v>86</v>
      </c>
      <c r="J4" s="248" t="s">
        <v>156</v>
      </c>
      <c r="K4" s="248" t="s">
        <v>160</v>
      </c>
      <c r="L4" s="248" t="s">
        <v>160</v>
      </c>
      <c r="M4" s="248" t="s">
        <v>160</v>
      </c>
      <c r="N4" s="249" t="s">
        <v>160</v>
      </c>
      <c r="O4" s="197"/>
      <c r="P4" s="197"/>
    </row>
    <row r="5" spans="1:16" ht="17.25" customHeight="1" x14ac:dyDescent="0.2">
      <c r="A5" s="193"/>
      <c r="B5" s="410"/>
      <c r="C5" s="411"/>
      <c r="D5" s="416" t="s">
        <v>87</v>
      </c>
      <c r="E5" s="417"/>
      <c r="F5" s="410"/>
      <c r="G5" s="413"/>
      <c r="H5" s="415"/>
      <c r="I5" s="198" t="s">
        <v>27</v>
      </c>
      <c r="J5" s="198"/>
      <c r="K5" s="198"/>
      <c r="L5" s="198"/>
      <c r="M5" s="198"/>
      <c r="N5" s="199"/>
      <c r="O5" s="192"/>
    </row>
    <row r="6" spans="1:16" ht="17.25" customHeight="1" x14ac:dyDescent="0.2">
      <c r="A6" s="193"/>
      <c r="B6" s="200" t="s">
        <v>2</v>
      </c>
      <c r="C6" s="201"/>
      <c r="D6" s="201"/>
      <c r="E6" s="202"/>
      <c r="F6" s="418"/>
      <c r="G6" s="419"/>
      <c r="H6" s="203"/>
      <c r="I6" s="204"/>
      <c r="J6" s="204"/>
      <c r="K6" s="204"/>
      <c r="L6" s="204"/>
      <c r="M6" s="204"/>
      <c r="N6" s="205"/>
      <c r="O6" s="197"/>
    </row>
    <row r="7" spans="1:16" ht="17.25" customHeight="1" x14ac:dyDescent="0.2">
      <c r="A7" s="193"/>
      <c r="B7" s="206" t="s">
        <v>31</v>
      </c>
      <c r="C7" s="207"/>
      <c r="D7" s="207"/>
      <c r="E7" s="208"/>
      <c r="F7" s="420"/>
      <c r="G7" s="421"/>
      <c r="H7" s="210"/>
      <c r="I7" s="211"/>
      <c r="J7" s="211"/>
      <c r="K7" s="211"/>
      <c r="L7" s="211"/>
      <c r="M7" s="211"/>
      <c r="N7" s="212"/>
      <c r="O7" s="197"/>
    </row>
    <row r="8" spans="1:16" ht="17.25" customHeight="1" x14ac:dyDescent="0.2">
      <c r="A8" s="193"/>
      <c r="B8" s="206" t="s">
        <v>88</v>
      </c>
      <c r="C8" s="207"/>
      <c r="D8" s="207"/>
      <c r="E8" s="208"/>
      <c r="F8" s="422"/>
      <c r="G8" s="423"/>
      <c r="H8" s="210"/>
      <c r="I8" s="211"/>
      <c r="J8" s="211"/>
      <c r="K8" s="211"/>
      <c r="L8" s="211"/>
      <c r="M8" s="211"/>
      <c r="N8" s="212"/>
      <c r="O8" s="197"/>
    </row>
    <row r="9" spans="1:16" ht="17.25" customHeight="1" x14ac:dyDescent="0.2">
      <c r="A9" s="193"/>
      <c r="B9" s="206" t="s">
        <v>94</v>
      </c>
      <c r="C9" s="207"/>
      <c r="D9" s="207"/>
      <c r="E9" s="208"/>
      <c r="F9" s="422"/>
      <c r="G9" s="423"/>
      <c r="H9" s="210"/>
      <c r="I9" s="211"/>
      <c r="J9" s="211"/>
      <c r="K9" s="211"/>
      <c r="L9" s="211"/>
      <c r="M9" s="211"/>
      <c r="N9" s="212"/>
      <c r="O9" s="197"/>
    </row>
    <row r="10" spans="1:16" ht="17.25" customHeight="1" x14ac:dyDescent="0.2">
      <c r="A10" s="193"/>
      <c r="B10" s="206" t="s">
        <v>95</v>
      </c>
      <c r="C10" s="207"/>
      <c r="D10" s="207"/>
      <c r="E10" s="208"/>
      <c r="F10" s="422"/>
      <c r="G10" s="423"/>
      <c r="H10" s="210"/>
      <c r="I10" s="211"/>
      <c r="J10" s="211"/>
      <c r="K10" s="211"/>
      <c r="L10" s="211"/>
      <c r="M10" s="211"/>
      <c r="N10" s="212"/>
      <c r="O10" s="197"/>
    </row>
    <row r="11" spans="1:16" ht="17.25" customHeight="1" x14ac:dyDescent="0.2">
      <c r="A11" s="193"/>
      <c r="B11" s="432" t="s">
        <v>66</v>
      </c>
      <c r="C11" s="433"/>
      <c r="D11" s="433"/>
      <c r="E11" s="208"/>
      <c r="F11" s="422"/>
      <c r="G11" s="423"/>
      <c r="H11" s="210"/>
      <c r="I11" s="211"/>
      <c r="J11" s="211"/>
      <c r="K11" s="211"/>
      <c r="L11" s="211"/>
      <c r="M11" s="211"/>
      <c r="N11" s="212"/>
      <c r="O11" s="197"/>
    </row>
    <row r="12" spans="1:16" ht="17.25" customHeight="1" x14ac:dyDescent="0.2">
      <c r="A12" s="193"/>
      <c r="B12" s="209" t="s">
        <v>97</v>
      </c>
      <c r="C12" s="207"/>
      <c r="D12" s="207"/>
      <c r="E12" s="208"/>
      <c r="F12" s="422"/>
      <c r="G12" s="423"/>
      <c r="H12" s="210"/>
      <c r="I12" s="211"/>
      <c r="J12" s="211"/>
      <c r="K12" s="211"/>
      <c r="L12" s="211"/>
      <c r="M12" s="211"/>
      <c r="N12" s="212"/>
      <c r="O12" s="197"/>
    </row>
    <row r="13" spans="1:16" ht="17.25" customHeight="1" x14ac:dyDescent="0.2">
      <c r="A13" s="193"/>
      <c r="B13" s="206" t="s">
        <v>89</v>
      </c>
      <c r="C13" s="207"/>
      <c r="D13" s="207"/>
      <c r="E13" s="208"/>
      <c r="F13" s="422"/>
      <c r="G13" s="423"/>
      <c r="H13" s="210"/>
      <c r="I13" s="211"/>
      <c r="J13" s="211"/>
      <c r="K13" s="211"/>
      <c r="L13" s="211"/>
      <c r="M13" s="211"/>
      <c r="N13" s="212"/>
      <c r="O13" s="197"/>
    </row>
    <row r="14" spans="1:16" ht="17.25" customHeight="1" x14ac:dyDescent="0.2">
      <c r="A14" s="193"/>
      <c r="B14" s="213" t="s">
        <v>0</v>
      </c>
      <c r="C14" s="207"/>
      <c r="D14" s="207"/>
      <c r="E14" s="208"/>
      <c r="F14" s="422"/>
      <c r="G14" s="423"/>
      <c r="H14" s="210"/>
      <c r="I14" s="211"/>
      <c r="J14" s="211"/>
      <c r="K14" s="211"/>
      <c r="L14" s="211"/>
      <c r="M14" s="211"/>
      <c r="N14" s="212"/>
      <c r="O14" s="197"/>
    </row>
    <row r="15" spans="1:16" ht="17.25" customHeight="1" x14ac:dyDescent="0.2">
      <c r="A15" s="193"/>
      <c r="B15" s="206" t="s">
        <v>90</v>
      </c>
      <c r="C15" s="207"/>
      <c r="D15" s="207"/>
      <c r="E15" s="208"/>
      <c r="F15" s="422"/>
      <c r="G15" s="423"/>
      <c r="H15" s="210"/>
      <c r="I15" s="211"/>
      <c r="J15" s="211"/>
      <c r="K15" s="211"/>
      <c r="L15" s="211"/>
      <c r="M15" s="211"/>
      <c r="N15" s="212"/>
      <c r="O15" s="197"/>
    </row>
    <row r="16" spans="1:16" ht="17.25" customHeight="1" x14ac:dyDescent="0.2">
      <c r="A16" s="193"/>
      <c r="B16" s="272" t="s">
        <v>176</v>
      </c>
      <c r="C16" s="268"/>
      <c r="D16" s="268"/>
      <c r="E16" s="269"/>
      <c r="F16" s="270"/>
      <c r="G16" s="271"/>
      <c r="H16" s="210"/>
      <c r="I16" s="211"/>
      <c r="J16" s="211"/>
      <c r="K16" s="211"/>
      <c r="L16" s="211"/>
      <c r="M16" s="211"/>
      <c r="N16" s="212"/>
      <c r="O16" s="197"/>
    </row>
    <row r="17" spans="1:16" ht="17.25" customHeight="1" x14ac:dyDescent="0.2">
      <c r="A17" s="193"/>
      <c r="B17" s="434" t="s">
        <v>190</v>
      </c>
      <c r="C17" s="435"/>
      <c r="D17" s="435"/>
      <c r="E17" s="436"/>
      <c r="F17" s="437"/>
      <c r="G17" s="438"/>
      <c r="H17" s="439"/>
      <c r="I17" s="440"/>
      <c r="J17" s="440"/>
      <c r="K17" s="440"/>
      <c r="L17" s="440"/>
      <c r="M17" s="440"/>
      <c r="N17" s="441"/>
      <c r="O17" s="197"/>
    </row>
    <row r="18" spans="1:16" ht="17.25" customHeight="1" x14ac:dyDescent="0.2">
      <c r="A18" s="193"/>
      <c r="B18" s="289" t="s">
        <v>191</v>
      </c>
      <c r="C18" s="282"/>
      <c r="D18" s="282"/>
      <c r="E18" s="283"/>
      <c r="F18" s="284"/>
      <c r="G18" s="285"/>
      <c r="H18" s="286"/>
      <c r="I18" s="287"/>
      <c r="J18" s="287"/>
      <c r="K18" s="287"/>
      <c r="L18" s="287"/>
      <c r="M18" s="287"/>
      <c r="N18" s="288"/>
      <c r="O18" s="197"/>
    </row>
    <row r="19" spans="1:16" ht="17.25" customHeight="1" x14ac:dyDescent="0.2">
      <c r="A19" s="193"/>
      <c r="B19" s="272" t="s">
        <v>161</v>
      </c>
      <c r="C19" s="268"/>
      <c r="D19" s="268"/>
      <c r="E19" s="269"/>
      <c r="F19" s="270"/>
      <c r="G19" s="271"/>
      <c r="H19" s="210"/>
      <c r="I19" s="211"/>
      <c r="J19" s="211"/>
      <c r="K19" s="211"/>
      <c r="L19" s="211"/>
      <c r="M19" s="211"/>
      <c r="N19" s="212"/>
      <c r="O19" s="197"/>
    </row>
    <row r="20" spans="1:16" ht="17.25" customHeight="1" x14ac:dyDescent="0.2">
      <c r="A20" s="193"/>
      <c r="B20" s="273" t="s">
        <v>177</v>
      </c>
      <c r="C20" s="214"/>
      <c r="D20" s="214"/>
      <c r="E20" s="215"/>
      <c r="F20" s="428"/>
      <c r="G20" s="429"/>
      <c r="H20" s="210"/>
      <c r="I20" s="211"/>
      <c r="J20" s="211"/>
      <c r="K20" s="211"/>
      <c r="L20" s="211"/>
      <c r="M20" s="211"/>
      <c r="N20" s="212"/>
      <c r="O20" s="197"/>
    </row>
    <row r="21" spans="1:16" ht="17.25" customHeight="1" thickBot="1" x14ac:dyDescent="0.25">
      <c r="A21" s="216"/>
      <c r="B21" s="217" t="s">
        <v>70</v>
      </c>
      <c r="C21" s="218"/>
      <c r="D21" s="218"/>
      <c r="E21" s="219"/>
      <c r="F21" s="430"/>
      <c r="G21" s="431"/>
      <c r="H21" s="220"/>
      <c r="I21" s="221">
        <f t="shared" ref="I21:N21" si="0">SUM(I6:I20)</f>
        <v>0</v>
      </c>
      <c r="J21" s="221">
        <f t="shared" si="0"/>
        <v>0</v>
      </c>
      <c r="K21" s="221">
        <f t="shared" si="0"/>
        <v>0</v>
      </c>
      <c r="L21" s="221">
        <f t="shared" si="0"/>
        <v>0</v>
      </c>
      <c r="M21" s="221">
        <f t="shared" si="0"/>
        <v>0</v>
      </c>
      <c r="N21" s="222">
        <f t="shared" si="0"/>
        <v>0</v>
      </c>
      <c r="O21" s="192"/>
    </row>
    <row r="22" spans="1:16" s="82" customFormat="1" ht="17.25" customHeight="1" thickTop="1" x14ac:dyDescent="0.2">
      <c r="A22" s="105" t="s">
        <v>91</v>
      </c>
      <c r="B22" s="106"/>
      <c r="C22" s="107"/>
      <c r="D22" s="107"/>
      <c r="E22" s="107"/>
      <c r="F22" s="108"/>
      <c r="G22" s="108"/>
      <c r="H22" s="109"/>
      <c r="I22" s="109"/>
      <c r="J22" s="109"/>
      <c r="K22" s="109"/>
      <c r="L22" s="109"/>
      <c r="M22" s="109"/>
      <c r="N22" s="110"/>
      <c r="O22" s="95"/>
    </row>
    <row r="23" spans="1:16" s="82" customFormat="1" ht="17.25" customHeight="1" x14ac:dyDescent="0.2">
      <c r="A23" s="96"/>
      <c r="B23" s="364" t="s">
        <v>84</v>
      </c>
      <c r="C23" s="365"/>
      <c r="D23" s="97"/>
      <c r="E23" s="98"/>
      <c r="F23" s="364" t="s">
        <v>85</v>
      </c>
      <c r="G23" s="368"/>
      <c r="H23" s="370" t="s">
        <v>67</v>
      </c>
      <c r="I23" s="99" t="s">
        <v>86</v>
      </c>
      <c r="J23" s="250" t="s">
        <v>157</v>
      </c>
      <c r="K23" s="250" t="s">
        <v>157</v>
      </c>
      <c r="L23" s="250" t="s">
        <v>157</v>
      </c>
      <c r="M23" s="250" t="s">
        <v>157</v>
      </c>
      <c r="N23" s="251" t="s">
        <v>157</v>
      </c>
      <c r="O23" s="100"/>
      <c r="P23" s="100"/>
    </row>
    <row r="24" spans="1:16" s="82" customFormat="1" ht="17.25" customHeight="1" x14ac:dyDescent="0.2">
      <c r="A24" s="96"/>
      <c r="B24" s="366"/>
      <c r="C24" s="367"/>
      <c r="D24" s="371" t="s">
        <v>87</v>
      </c>
      <c r="E24" s="372"/>
      <c r="F24" s="366"/>
      <c r="G24" s="369"/>
      <c r="H24" s="355"/>
      <c r="I24" s="101" t="s">
        <v>27</v>
      </c>
      <c r="J24" s="101"/>
      <c r="K24" s="101"/>
      <c r="L24" s="101"/>
      <c r="M24" s="101"/>
      <c r="N24" s="102"/>
      <c r="O24" s="95"/>
    </row>
    <row r="25" spans="1:16" s="82" customFormat="1" ht="17.25" customHeight="1" x14ac:dyDescent="0.2">
      <c r="A25" s="96"/>
      <c r="B25" s="373" t="s">
        <v>92</v>
      </c>
      <c r="C25" s="374"/>
      <c r="D25" s="377"/>
      <c r="E25" s="378"/>
      <c r="F25" s="379"/>
      <c r="G25" s="378"/>
      <c r="H25" s="103"/>
      <c r="I25" s="111"/>
      <c r="J25" s="111"/>
      <c r="K25" s="111"/>
      <c r="L25" s="111"/>
      <c r="M25" s="111"/>
      <c r="N25" s="112"/>
      <c r="O25" s="100"/>
    </row>
    <row r="26" spans="1:16" s="82" customFormat="1" ht="17.25" customHeight="1" x14ac:dyDescent="0.2">
      <c r="A26" s="96"/>
      <c r="B26" s="375"/>
      <c r="C26" s="376"/>
      <c r="D26" s="380"/>
      <c r="E26" s="381"/>
      <c r="F26" s="382"/>
      <c r="G26" s="381"/>
      <c r="H26" s="104"/>
      <c r="I26" s="113"/>
      <c r="J26" s="113"/>
      <c r="K26" s="113"/>
      <c r="L26" s="113"/>
      <c r="M26" s="113"/>
      <c r="N26" s="114"/>
      <c r="O26" s="100"/>
    </row>
    <row r="27" spans="1:16" s="82" customFormat="1" ht="17.25" customHeight="1" x14ac:dyDescent="0.2">
      <c r="A27" s="96"/>
      <c r="B27" s="389" t="s">
        <v>93</v>
      </c>
      <c r="C27" s="384"/>
      <c r="D27" s="380"/>
      <c r="E27" s="381"/>
      <c r="F27" s="382"/>
      <c r="G27" s="381"/>
      <c r="H27" s="104"/>
      <c r="I27" s="113"/>
      <c r="J27" s="113"/>
      <c r="K27" s="113"/>
      <c r="L27" s="113"/>
      <c r="M27" s="113"/>
      <c r="N27" s="114"/>
      <c r="O27" s="100"/>
    </row>
    <row r="28" spans="1:16" s="82" customFormat="1" ht="17.25" customHeight="1" x14ac:dyDescent="0.2">
      <c r="A28" s="96"/>
      <c r="B28" s="390"/>
      <c r="C28" s="391"/>
      <c r="D28" s="380"/>
      <c r="E28" s="381"/>
      <c r="F28" s="382"/>
      <c r="G28" s="381"/>
      <c r="H28" s="104"/>
      <c r="I28" s="113"/>
      <c r="J28" s="113"/>
      <c r="K28" s="113"/>
      <c r="L28" s="113"/>
      <c r="M28" s="113"/>
      <c r="N28" s="114"/>
      <c r="O28" s="100"/>
    </row>
    <row r="29" spans="1:16" s="82" customFormat="1" ht="17.25" customHeight="1" x14ac:dyDescent="0.2">
      <c r="A29" s="96"/>
      <c r="B29" s="383" t="s">
        <v>155</v>
      </c>
      <c r="C29" s="384"/>
      <c r="D29" s="380"/>
      <c r="E29" s="381"/>
      <c r="F29" s="382"/>
      <c r="G29" s="381"/>
      <c r="H29" s="104"/>
      <c r="I29" s="113"/>
      <c r="J29" s="113"/>
      <c r="K29" s="113"/>
      <c r="L29" s="113"/>
      <c r="M29" s="113"/>
      <c r="N29" s="114"/>
      <c r="O29" s="100"/>
    </row>
    <row r="30" spans="1:16" s="82" customFormat="1" ht="17.25" customHeight="1" x14ac:dyDescent="0.2">
      <c r="A30" s="96"/>
      <c r="B30" s="333"/>
      <c r="C30" s="385"/>
      <c r="D30" s="386"/>
      <c r="E30" s="387"/>
      <c r="F30" s="388"/>
      <c r="G30" s="387"/>
      <c r="H30" s="115"/>
      <c r="I30" s="116"/>
      <c r="J30" s="116"/>
      <c r="K30" s="116"/>
      <c r="L30" s="116"/>
      <c r="M30" s="116"/>
      <c r="N30" s="117"/>
      <c r="O30" s="100"/>
    </row>
    <row r="31" spans="1:16" s="82" customFormat="1" ht="17.25" customHeight="1" thickBot="1" x14ac:dyDescent="0.25">
      <c r="A31" s="96"/>
      <c r="B31" s="118" t="s">
        <v>70</v>
      </c>
      <c r="C31" s="119"/>
      <c r="D31" s="39"/>
      <c r="E31" s="120"/>
      <c r="F31" s="396"/>
      <c r="G31" s="397"/>
      <c r="H31" s="121"/>
      <c r="I31" s="240">
        <f t="shared" ref="I31:N31" si="1">SUM(I25:I30)</f>
        <v>0</v>
      </c>
      <c r="J31" s="240">
        <f t="shared" si="1"/>
        <v>0</v>
      </c>
      <c r="K31" s="240">
        <f t="shared" si="1"/>
        <v>0</v>
      </c>
      <c r="L31" s="240">
        <f t="shared" si="1"/>
        <v>0</v>
      </c>
      <c r="M31" s="240">
        <f t="shared" si="1"/>
        <v>0</v>
      </c>
      <c r="N31" s="240">
        <f t="shared" si="1"/>
        <v>0</v>
      </c>
      <c r="O31" s="95"/>
    </row>
    <row r="32" spans="1:16" s="82" customFormat="1" ht="17.25" customHeight="1" thickBot="1" x14ac:dyDescent="0.25">
      <c r="A32" s="122" t="s">
        <v>33</v>
      </c>
      <c r="B32" s="123"/>
      <c r="C32" s="91"/>
      <c r="D32" s="91"/>
      <c r="E32" s="124"/>
      <c r="F32" s="398"/>
      <c r="G32" s="399"/>
      <c r="H32" s="125"/>
      <c r="I32" s="126">
        <f t="shared" ref="I32:N32" si="2">I21+I31</f>
        <v>0</v>
      </c>
      <c r="J32" s="126">
        <f t="shared" si="2"/>
        <v>0</v>
      </c>
      <c r="K32" s="126">
        <f t="shared" si="2"/>
        <v>0</v>
      </c>
      <c r="L32" s="126">
        <f t="shared" si="2"/>
        <v>0</v>
      </c>
      <c r="M32" s="126">
        <f t="shared" si="2"/>
        <v>0</v>
      </c>
      <c r="N32" s="126">
        <f t="shared" si="2"/>
        <v>0</v>
      </c>
    </row>
    <row r="33" spans="1:19" s="82" customFormat="1" ht="17.25" customHeight="1" thickBot="1" x14ac:dyDescent="0.25">
      <c r="A33" s="122" t="s">
        <v>21</v>
      </c>
      <c r="B33" s="123"/>
      <c r="C33" s="91"/>
      <c r="D33" s="91"/>
      <c r="E33" s="124"/>
      <c r="F33" s="398"/>
      <c r="G33" s="399"/>
      <c r="H33" s="125"/>
      <c r="I33" s="125"/>
      <c r="J33" s="130" t="e">
        <f>J32/I32</f>
        <v>#DIV/0!</v>
      </c>
      <c r="K33" s="130" t="e">
        <f>(K32+J32)/I32</f>
        <v>#DIV/0!</v>
      </c>
      <c r="L33" s="130" t="e">
        <f>SUM(J32:L32)/I32</f>
        <v>#DIV/0!</v>
      </c>
      <c r="M33" s="130" t="e">
        <f>SUM(J32:M32)/I32</f>
        <v>#DIV/0!</v>
      </c>
      <c r="N33" s="131" t="e">
        <f>SUM(J32:N32)/I32</f>
        <v>#DIV/0!</v>
      </c>
    </row>
    <row r="34" spans="1:19" s="82" customFormat="1" ht="17.25" customHeight="1" thickBot="1" x14ac:dyDescent="0.25">
      <c r="A34" s="74"/>
      <c r="B34" s="91"/>
      <c r="C34" s="91"/>
      <c r="D34" s="91"/>
      <c r="E34" s="91"/>
      <c r="F34" s="91"/>
      <c r="G34" s="91"/>
      <c r="H34" s="91"/>
      <c r="I34" s="91"/>
      <c r="J34" s="227"/>
      <c r="K34" s="227"/>
      <c r="L34" s="227"/>
      <c r="M34" s="227"/>
      <c r="N34" s="227"/>
    </row>
    <row r="35" spans="1:19" s="82" customFormat="1" ht="17.25" customHeight="1" x14ac:dyDescent="0.2">
      <c r="A35" s="400" t="s">
        <v>158</v>
      </c>
      <c r="B35" s="401"/>
      <c r="C35" s="401"/>
      <c r="D35" s="401"/>
      <c r="E35" s="401"/>
      <c r="F35" s="95"/>
      <c r="G35" s="95"/>
      <c r="H35" s="95"/>
      <c r="I35" s="95"/>
      <c r="J35" s="252"/>
      <c r="K35" s="252"/>
      <c r="L35" s="252"/>
      <c r="M35" s="252"/>
      <c r="N35" s="253"/>
    </row>
    <row r="36" spans="1:19" s="82" customFormat="1" ht="17.25" customHeight="1" x14ac:dyDescent="0.2">
      <c r="A36" s="254"/>
      <c r="B36" s="364" t="s">
        <v>84</v>
      </c>
      <c r="C36" s="365"/>
      <c r="D36" s="365"/>
      <c r="E36" s="368"/>
      <c r="F36" s="364" t="s">
        <v>85</v>
      </c>
      <c r="G36" s="368"/>
      <c r="H36" s="370" t="s">
        <v>67</v>
      </c>
      <c r="I36" s="267" t="s">
        <v>175</v>
      </c>
      <c r="J36" s="255" t="s">
        <v>157</v>
      </c>
      <c r="K36" s="255" t="s">
        <v>157</v>
      </c>
      <c r="L36" s="255" t="s">
        <v>157</v>
      </c>
      <c r="M36" s="255" t="s">
        <v>157</v>
      </c>
      <c r="N36" s="256" t="s">
        <v>157</v>
      </c>
    </row>
    <row r="37" spans="1:19" s="82" customFormat="1" ht="17.25" customHeight="1" x14ac:dyDescent="0.2">
      <c r="A37" s="254"/>
      <c r="B37" s="366"/>
      <c r="C37" s="367"/>
      <c r="D37" s="367"/>
      <c r="E37" s="369"/>
      <c r="F37" s="366"/>
      <c r="G37" s="369"/>
      <c r="H37" s="355"/>
      <c r="I37" s="101" t="s">
        <v>27</v>
      </c>
      <c r="J37" s="101"/>
      <c r="K37" s="101"/>
      <c r="L37" s="101"/>
      <c r="M37" s="101"/>
      <c r="N37" s="102"/>
    </row>
    <row r="38" spans="1:19" s="82" customFormat="1" ht="17.25" customHeight="1" x14ac:dyDescent="0.2">
      <c r="A38" s="228"/>
      <c r="B38" s="402"/>
      <c r="C38" s="402"/>
      <c r="D38" s="402"/>
      <c r="E38" s="403"/>
      <c r="F38" s="402"/>
      <c r="G38" s="403"/>
      <c r="H38" s="229"/>
      <c r="I38" s="230"/>
      <c r="J38" s="230"/>
      <c r="K38" s="230"/>
      <c r="L38" s="230"/>
      <c r="M38" s="230"/>
      <c r="N38" s="226"/>
    </row>
    <row r="39" spans="1:19" s="82" customFormat="1" ht="17.25" customHeight="1" thickBot="1" x14ac:dyDescent="0.25">
      <c r="A39" s="228"/>
      <c r="B39" s="404"/>
      <c r="C39" s="405"/>
      <c r="D39" s="405"/>
      <c r="E39" s="406"/>
      <c r="F39" s="404"/>
      <c r="G39" s="406"/>
      <c r="H39" s="234"/>
      <c r="I39" s="235"/>
      <c r="J39" s="235"/>
      <c r="K39" s="235"/>
      <c r="L39" s="235"/>
      <c r="M39" s="235"/>
      <c r="N39" s="236"/>
    </row>
    <row r="40" spans="1:19" s="82" customFormat="1" ht="17.25" customHeight="1" thickBot="1" x14ac:dyDescent="0.25">
      <c r="A40" s="392" t="s">
        <v>153</v>
      </c>
      <c r="B40" s="393"/>
      <c r="C40" s="74"/>
      <c r="D40" s="74"/>
      <c r="E40" s="245"/>
      <c r="F40" s="394"/>
      <c r="G40" s="395"/>
      <c r="H40" s="233"/>
      <c r="I40" s="238">
        <f t="shared" ref="I40:N40" si="3">SUM(I38:I39)</f>
        <v>0</v>
      </c>
      <c r="J40" s="238">
        <f>SUM(J38:J39)</f>
        <v>0</v>
      </c>
      <c r="K40" s="238">
        <f t="shared" si="3"/>
        <v>0</v>
      </c>
      <c r="L40" s="238">
        <f t="shared" si="3"/>
        <v>0</v>
      </c>
      <c r="M40" s="238">
        <f t="shared" si="3"/>
        <v>0</v>
      </c>
      <c r="N40" s="239">
        <f t="shared" si="3"/>
        <v>0</v>
      </c>
    </row>
    <row r="41" spans="1:19" s="82" customFormat="1" ht="17.25" customHeight="1" thickBot="1" x14ac:dyDescent="0.25">
      <c r="A41" s="73" t="s">
        <v>154</v>
      </c>
      <c r="B41" s="237"/>
      <c r="C41" s="237"/>
      <c r="D41" s="237"/>
      <c r="E41" s="237"/>
      <c r="F41" s="424"/>
      <c r="G41" s="425"/>
      <c r="H41" s="232"/>
      <c r="I41" s="231"/>
      <c r="J41" s="241" t="e">
        <f>J40/I40</f>
        <v>#DIV/0!</v>
      </c>
      <c r="K41" s="242" t="e">
        <f>SUM(J40:K40)/I40</f>
        <v>#DIV/0!</v>
      </c>
      <c r="L41" s="241" t="e">
        <f>SUM(J40:L40)/I40</f>
        <v>#DIV/0!</v>
      </c>
      <c r="M41" s="243" t="e">
        <f>SUM(J40:M40)/I40</f>
        <v>#DIV/0!</v>
      </c>
      <c r="N41" s="244" t="e">
        <f>SUM(J40:N40)/I40</f>
        <v>#DIV/0!</v>
      </c>
      <c r="O41" s="96"/>
    </row>
    <row r="42" spans="1:19" x14ac:dyDescent="0.2">
      <c r="A42" s="95"/>
      <c r="B42" s="95"/>
      <c r="C42" s="95"/>
      <c r="D42" s="95"/>
      <c r="E42" s="95"/>
      <c r="F42" s="95"/>
      <c r="G42" s="95"/>
      <c r="H42" s="95"/>
      <c r="I42" s="95"/>
      <c r="J42" s="95"/>
      <c r="K42" s="95"/>
      <c r="L42" s="95"/>
      <c r="M42" s="95"/>
      <c r="N42" s="95"/>
    </row>
    <row r="43" spans="1:19" ht="23.25" customHeight="1" x14ac:dyDescent="0.3">
      <c r="A43" s="94" t="s">
        <v>22</v>
      </c>
      <c r="B43" s="95"/>
      <c r="C43" s="95"/>
      <c r="D43" s="95"/>
      <c r="E43" s="95"/>
      <c r="F43" s="95"/>
      <c r="G43" s="95"/>
      <c r="H43" s="95"/>
      <c r="I43" s="95"/>
      <c r="J43" s="95"/>
      <c r="K43" s="95"/>
      <c r="L43" s="95"/>
      <c r="M43" s="95"/>
      <c r="N43" s="92"/>
    </row>
    <row r="44" spans="1:19" ht="26.25" customHeight="1" x14ac:dyDescent="0.2">
      <c r="A44" s="127" t="s">
        <v>28</v>
      </c>
      <c r="B44" s="95"/>
      <c r="C44" s="95"/>
      <c r="D44" s="95"/>
      <c r="E44" s="95"/>
      <c r="F44" s="95"/>
      <c r="G44" s="95"/>
      <c r="H44" s="95"/>
      <c r="I44" s="95"/>
      <c r="J44" s="95"/>
      <c r="K44" s="95"/>
      <c r="L44" s="95"/>
      <c r="M44" s="95"/>
      <c r="N44" s="95"/>
    </row>
    <row r="45" spans="1:19" ht="20.25" customHeight="1" x14ac:dyDescent="0.2">
      <c r="A45" s="127"/>
      <c r="B45" s="426" t="s">
        <v>23</v>
      </c>
      <c r="C45" s="426"/>
      <c r="D45" s="426"/>
      <c r="E45" s="426"/>
      <c r="F45" s="426"/>
      <c r="G45" s="426"/>
      <c r="H45" s="426"/>
      <c r="I45" s="426"/>
      <c r="J45" s="426"/>
      <c r="K45" s="426"/>
      <c r="L45" s="426"/>
      <c r="M45" s="426"/>
      <c r="N45" s="426"/>
    </row>
    <row r="46" spans="1:19" ht="19.5" customHeight="1" x14ac:dyDescent="0.2">
      <c r="A46" s="127"/>
      <c r="B46" s="95"/>
      <c r="C46" s="95"/>
      <c r="D46" s="95"/>
      <c r="E46" s="95"/>
      <c r="F46" s="95"/>
      <c r="G46" s="95"/>
      <c r="H46" s="95"/>
      <c r="I46" s="95"/>
      <c r="J46" s="95"/>
      <c r="K46" s="95"/>
      <c r="L46" s="95"/>
      <c r="M46" s="95"/>
      <c r="N46" s="95"/>
    </row>
    <row r="47" spans="1:19" s="225" customFormat="1" ht="21" customHeight="1" x14ac:dyDescent="0.2">
      <c r="A47" s="128"/>
      <c r="B47" s="426" t="s">
        <v>24</v>
      </c>
      <c r="C47" s="307"/>
      <c r="D47" s="307"/>
      <c r="E47" s="307"/>
      <c r="F47" s="307"/>
      <c r="G47" s="307"/>
      <c r="H47" s="307"/>
      <c r="I47" s="307"/>
      <c r="J47" s="307"/>
      <c r="K47" s="307"/>
      <c r="L47" s="307"/>
      <c r="M47" s="307"/>
      <c r="N47" s="307"/>
      <c r="O47" s="224"/>
      <c r="P47" s="224"/>
      <c r="Q47" s="224"/>
      <c r="R47" s="224"/>
      <c r="S47" s="224"/>
    </row>
    <row r="48" spans="1:19" s="225" customFormat="1" ht="39" customHeight="1" x14ac:dyDescent="0.2">
      <c r="A48" s="129"/>
      <c r="B48" s="427" t="s">
        <v>25</v>
      </c>
      <c r="C48" s="307"/>
      <c r="D48" s="307"/>
      <c r="E48" s="307"/>
      <c r="F48" s="307"/>
      <c r="G48" s="307"/>
      <c r="H48" s="307"/>
      <c r="I48" s="307"/>
      <c r="J48" s="307"/>
      <c r="K48" s="307"/>
      <c r="L48" s="307"/>
      <c r="M48" s="307"/>
      <c r="N48" s="307"/>
    </row>
    <row r="49" spans="1:21" s="225" customFormat="1" ht="38.25" customHeight="1" x14ac:dyDescent="0.2">
      <c r="A49" s="129"/>
      <c r="B49" s="427" t="s">
        <v>26</v>
      </c>
      <c r="C49" s="307"/>
      <c r="D49" s="307"/>
      <c r="E49" s="307"/>
      <c r="F49" s="307"/>
      <c r="G49" s="307"/>
      <c r="H49" s="307"/>
      <c r="I49" s="307"/>
      <c r="J49" s="307"/>
      <c r="K49" s="307"/>
      <c r="L49" s="307"/>
      <c r="M49" s="307"/>
      <c r="N49" s="307"/>
    </row>
    <row r="50" spans="1:21" s="225" customFormat="1" ht="39" customHeight="1" x14ac:dyDescent="0.2">
      <c r="A50" s="129"/>
      <c r="B50" s="427" t="s">
        <v>159</v>
      </c>
      <c r="C50" s="307"/>
      <c r="D50" s="307"/>
      <c r="E50" s="307"/>
      <c r="F50" s="307"/>
      <c r="G50" s="307"/>
      <c r="H50" s="307"/>
      <c r="I50" s="307"/>
      <c r="J50" s="307"/>
      <c r="K50" s="307"/>
      <c r="L50" s="307"/>
      <c r="M50" s="307"/>
      <c r="N50" s="307"/>
    </row>
    <row r="51" spans="1:21" s="257" customFormat="1" ht="18.75" customHeight="1" x14ac:dyDescent="0.3">
      <c r="A51" s="16"/>
      <c r="B51" s="407"/>
      <c r="C51" s="407"/>
      <c r="D51" s="407"/>
      <c r="E51" s="407"/>
      <c r="F51" s="407"/>
      <c r="G51" s="407"/>
      <c r="H51" s="407"/>
      <c r="I51" s="407"/>
      <c r="J51" s="407"/>
      <c r="K51" s="407"/>
      <c r="L51" s="407"/>
      <c r="M51" s="407"/>
      <c r="N51" s="407"/>
      <c r="O51" s="407"/>
      <c r="P51" s="407"/>
      <c r="Q51" s="407"/>
      <c r="R51" s="407"/>
      <c r="S51" s="407"/>
      <c r="T51" s="407"/>
      <c r="U51" s="16"/>
    </row>
    <row r="52" spans="1:21" s="223" customFormat="1" ht="19" x14ac:dyDescent="0.3"/>
    <row r="53" spans="1:21" s="223" customFormat="1" ht="19" x14ac:dyDescent="0.3"/>
    <row r="54" spans="1:21" s="223" customFormat="1" ht="19" x14ac:dyDescent="0.3"/>
    <row r="55" spans="1:21" s="223" customFormat="1" ht="19" x14ac:dyDescent="0.3"/>
    <row r="56" spans="1:21" s="223" customFormat="1" ht="19" x14ac:dyDescent="0.3"/>
    <row r="57" spans="1:21" s="223" customFormat="1" ht="19" x14ac:dyDescent="0.3"/>
    <row r="58" spans="1:21" s="223" customFormat="1" ht="19" x14ac:dyDescent="0.3"/>
    <row r="59" spans="1:21" s="223" customFormat="1" ht="19" x14ac:dyDescent="0.3"/>
    <row r="60" spans="1:21" s="223" customFormat="1" ht="19" x14ac:dyDescent="0.3"/>
    <row r="61" spans="1:21" s="223" customFormat="1" ht="19" x14ac:dyDescent="0.3"/>
    <row r="62" spans="1:21" s="223" customFormat="1" ht="19" x14ac:dyDescent="0.3"/>
    <row r="63" spans="1:21" s="223" customFormat="1" ht="19" x14ac:dyDescent="0.3"/>
  </sheetData>
  <mergeCells count="56">
    <mergeCell ref="F20:G20"/>
    <mergeCell ref="F21:G21"/>
    <mergeCell ref="B11:D11"/>
    <mergeCell ref="F11:G11"/>
    <mergeCell ref="F12:G12"/>
    <mergeCell ref="F13:G13"/>
    <mergeCell ref="F14:G14"/>
    <mergeCell ref="F15:G15"/>
    <mergeCell ref="B51:T51"/>
    <mergeCell ref="B4:C5"/>
    <mergeCell ref="F4:G5"/>
    <mergeCell ref="H4:H5"/>
    <mergeCell ref="D5:E5"/>
    <mergeCell ref="F6:G6"/>
    <mergeCell ref="F7:G7"/>
    <mergeCell ref="F8:G8"/>
    <mergeCell ref="F9:G9"/>
    <mergeCell ref="F10:G10"/>
    <mergeCell ref="F41:G41"/>
    <mergeCell ref="B45:N45"/>
    <mergeCell ref="B47:N47"/>
    <mergeCell ref="B48:N48"/>
    <mergeCell ref="B49:N49"/>
    <mergeCell ref="B50:N50"/>
    <mergeCell ref="H36:H37"/>
    <mergeCell ref="B38:E38"/>
    <mergeCell ref="F38:G38"/>
    <mergeCell ref="B39:E39"/>
    <mergeCell ref="F39:G39"/>
    <mergeCell ref="A40:B40"/>
    <mergeCell ref="F40:G40"/>
    <mergeCell ref="F31:G31"/>
    <mergeCell ref="F32:G32"/>
    <mergeCell ref="F33:G33"/>
    <mergeCell ref="A35:E35"/>
    <mergeCell ref="B36:E37"/>
    <mergeCell ref="F36:G37"/>
    <mergeCell ref="B27:C28"/>
    <mergeCell ref="D27:E27"/>
    <mergeCell ref="F27:G27"/>
    <mergeCell ref="D28:E28"/>
    <mergeCell ref="F28:G28"/>
    <mergeCell ref="B29:C30"/>
    <mergeCell ref="D29:E29"/>
    <mergeCell ref="F29:G29"/>
    <mergeCell ref="D30:E30"/>
    <mergeCell ref="F30:G30"/>
    <mergeCell ref="B23:C24"/>
    <mergeCell ref="F23:G24"/>
    <mergeCell ref="H23:H24"/>
    <mergeCell ref="D24:E24"/>
    <mergeCell ref="B25:C26"/>
    <mergeCell ref="D25:E25"/>
    <mergeCell ref="F25:G25"/>
    <mergeCell ref="D26:E26"/>
    <mergeCell ref="F26:G26"/>
  </mergeCells>
  <phoneticPr fontId="12"/>
  <pageMargins left="0.71" right="0.24" top="0.51" bottom="0.45" header="0.36" footer="0.32"/>
  <pageSetup paperSize="9" scale="5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様式（２）-①</vt:lpstr>
      <vt:lpstr>様式（２）-②</vt:lpstr>
      <vt:lpstr>様式（２）-③</vt:lpstr>
      <vt:lpstr>様式（２）-④</vt:lpstr>
      <vt:lpstr>★様式（２）-⑤</vt:lpstr>
      <vt:lpstr>'★様式（２）-⑤'!Print_Area</vt:lpstr>
      <vt:lpstr>'様式（２）-①'!Print_Area</vt:lpstr>
      <vt:lpstr>'様式（２）-②'!Print_Area</vt:lpstr>
      <vt:lpstr>'様式（２）-③'!Print_Area</vt:lpstr>
      <vt:lpstr>'様式（２）-④'!Print_Area</vt:lpstr>
    </vt:vector>
  </TitlesOfParts>
  <Company>建設省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hs700485</dc:creator>
  <cp:lastModifiedBy>村川 達郎</cp:lastModifiedBy>
  <cp:lastPrinted>2023-03-16T09:00:13Z</cp:lastPrinted>
  <dcterms:created xsi:type="dcterms:W3CDTF">1999-09-09T07:56:17Z</dcterms:created>
  <dcterms:modified xsi:type="dcterms:W3CDTF">2025-04-21T08:10:31Z</dcterms:modified>
</cp:coreProperties>
</file>