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fukuda-y264\Desktop\"/>
    </mc:Choice>
  </mc:AlternateContent>
  <bookViews>
    <workbookView xWindow="0" yWindow="0" windowWidth="20490" windowHeight="7530"/>
  </bookViews>
  <sheets>
    <sheet name="表１" sheetId="1" r:id="rId1"/>
    <sheet name="表２" sheetId="2" r:id="rId2"/>
    <sheet name="表３" sheetId="3" r:id="rId3"/>
    <sheet name="表４" sheetId="4" r:id="rId4"/>
    <sheet name="表５" sheetId="5" r:id="rId5"/>
    <sheet name="表６・表７" sheetId="6" r:id="rId6"/>
    <sheet name="表８・表９・表１０" sheetId="7" r:id="rId7"/>
  </sheets>
  <definedNames>
    <definedName name="_xlnm._FilterDatabase" localSheetId="1" hidden="1">表２!$B$4:$L$4</definedName>
    <definedName name="_xlnm._FilterDatabase" localSheetId="5" hidden="1">表６・表７!$B$3:$L$20</definedName>
    <definedName name="_xlnm._FilterDatabase" localSheetId="6" hidden="1">表８・表９・表１０!$B$10:$L$33</definedName>
    <definedName name="a">#REF!</definedName>
    <definedName name="_xlnm.Print_Area" localSheetId="1">表２!$B$1:$L$58</definedName>
    <definedName name="_xlnm.Print_Area" localSheetId="2">表３!$A$1:$M$33</definedName>
    <definedName name="_xlnm.Print_Area" localSheetId="3">表４!$B$1:$L$57</definedName>
    <definedName name="_xlnm.Print_Area" localSheetId="4">表５!$A$1:$M$57</definedName>
    <definedName name="_xlnm.Print_Area" localSheetId="5">表６・表７!$B$1:$L$42</definedName>
    <definedName name="_xlnm.Print_Area" localSheetId="6">表８・表９・表１０!$A$1:$M$33</definedName>
    <definedName name="業者名簿" localSheetId="1">#REF!</definedName>
    <definedName name="業者名簿" localSheetId="2">#REF!</definedName>
    <definedName name="業者名簿" localSheetId="3">#REF!</definedName>
    <definedName name="業者名簿" localSheetId="4">#REF!</definedName>
    <definedName name="業者名簿" localSheetId="5">#REF!</definedName>
    <definedName name="業者名簿" localSheetId="6">#REF!</definedName>
    <definedName name="業者名簿">#REF!</definedName>
    <definedName name="業務_その他" localSheetId="1">#REF!</definedName>
    <definedName name="業務_その他" localSheetId="2">#REF!</definedName>
    <definedName name="業務_その他" localSheetId="3">#REF!</definedName>
    <definedName name="業務_その他" localSheetId="4">#REF!</definedName>
    <definedName name="業務_その他" localSheetId="5">#REF!</definedName>
    <definedName name="業務_その他" localSheetId="6">#REF!</definedName>
    <definedName name="業務_その他">#REF!</definedName>
    <definedName name="作成日" localSheetId="1">#REF!</definedName>
    <definedName name="作成日" localSheetId="2">#REF!</definedName>
    <definedName name="作成日" localSheetId="3">#REF!</definedName>
    <definedName name="作成日" localSheetId="4">#REF!</definedName>
    <definedName name="作成日" localSheetId="5">#REF!</definedName>
    <definedName name="作成日" localSheetId="6">#REF!</definedName>
    <definedName name="作成日">#REF!</definedName>
    <definedName name="支店名" localSheetId="1">#REF!</definedName>
    <definedName name="支店名" localSheetId="2">#REF!</definedName>
    <definedName name="支店名" localSheetId="3">#REF!</definedName>
    <definedName name="支店名" localSheetId="4">#REF!</definedName>
    <definedName name="支店名" localSheetId="5">#REF!</definedName>
    <definedName name="支店名" localSheetId="6">#REF!</definedName>
    <definedName name="支店名">#REF!</definedName>
    <definedName name="事務所名" localSheetId="1">#REF!</definedName>
    <definedName name="事務所名" localSheetId="2">#REF!</definedName>
    <definedName name="事務所名" localSheetId="3">#REF!</definedName>
    <definedName name="事務所名" localSheetId="4">#REF!</definedName>
    <definedName name="事務所名" localSheetId="5">#REF!</definedName>
    <definedName name="事務所名" localSheetId="6">#REF!</definedName>
    <definedName name="事務所名">#REF!</definedName>
    <definedName name="証券化" localSheetId="1">#REF!</definedName>
    <definedName name="証券化" localSheetId="2">#REF!</definedName>
    <definedName name="証券化" localSheetId="3">#REF!</definedName>
    <definedName name="証券化" localSheetId="4">#REF!</definedName>
    <definedName name="証券化" localSheetId="5">#REF!</definedName>
    <definedName name="証券化" localSheetId="6">#REF!</definedName>
    <definedName name="証券化">#REF!</definedName>
    <definedName name="申請範囲FROM" localSheetId="1">#REF!</definedName>
    <definedName name="申請範囲FROM" localSheetId="2">#REF!</definedName>
    <definedName name="申請範囲FROM" localSheetId="3">#REF!</definedName>
    <definedName name="申請範囲FROM" localSheetId="4">#REF!</definedName>
    <definedName name="申請範囲FROM" localSheetId="5">#REF!</definedName>
    <definedName name="申請範囲FROM" localSheetId="6">#REF!</definedName>
    <definedName name="申請範囲FROM">#REF!</definedName>
    <definedName name="申請範囲TO" localSheetId="1">#REF!</definedName>
    <definedName name="申請範囲TO" localSheetId="2">#REF!</definedName>
    <definedName name="申請範囲TO" localSheetId="3">#REF!</definedName>
    <definedName name="申請範囲TO" localSheetId="4">#REF!</definedName>
    <definedName name="申請範囲TO" localSheetId="5">#REF!</definedName>
    <definedName name="申請範囲TO" localSheetId="6">#REF!</definedName>
    <definedName name="申請範囲TO">#REF!</definedName>
    <definedName name="専任" localSheetId="1">#REF!</definedName>
    <definedName name="専任" localSheetId="2">#REF!</definedName>
    <definedName name="専任" localSheetId="3">#REF!</definedName>
    <definedName name="専任" localSheetId="4">#REF!</definedName>
    <definedName name="専任" localSheetId="5">#REF!</definedName>
    <definedName name="専任" localSheetId="6">#REF!</definedName>
    <definedName name="専任">#REF!</definedName>
    <definedName name="担当者名" localSheetId="1">#REF!</definedName>
    <definedName name="担当者名" localSheetId="2">#REF!</definedName>
    <definedName name="担当者名" localSheetId="3">#REF!</definedName>
    <definedName name="担当者名" localSheetId="4">#REF!</definedName>
    <definedName name="担当者名" localSheetId="5">#REF!</definedName>
    <definedName name="担当者名" localSheetId="6">#REF!</definedName>
    <definedName name="担当者名">#REF!</definedName>
    <definedName name="電話番号" localSheetId="1">#REF!</definedName>
    <definedName name="電話番号" localSheetId="2">#REF!</definedName>
    <definedName name="電話番号" localSheetId="3">#REF!</definedName>
    <definedName name="電話番号" localSheetId="4">#REF!</definedName>
    <definedName name="電話番号" localSheetId="5">#REF!</definedName>
    <definedName name="電話番号" localSheetId="6">#REF!</definedName>
    <definedName name="電話番号">#REF!</definedName>
    <definedName name="登録番号" localSheetId="1">#REF!</definedName>
    <definedName name="登録番号" localSheetId="2">#REF!</definedName>
    <definedName name="登録番号" localSheetId="3">#REF!</definedName>
    <definedName name="登録番号" localSheetId="4">#REF!</definedName>
    <definedName name="登録番号" localSheetId="5">#REF!</definedName>
    <definedName name="登録番号" localSheetId="6">#REF!</definedName>
    <definedName name="登録番号">#REF!</definedName>
    <definedName name="都道府県" localSheetId="1">#REF!</definedName>
    <definedName name="都道府県" localSheetId="2">#REF!</definedName>
    <definedName name="都道府県" localSheetId="3">#REF!</definedName>
    <definedName name="都道府県" localSheetId="4">#REF!</definedName>
    <definedName name="都道府県" localSheetId="5">#REF!</definedName>
    <definedName name="都道府県" localSheetId="6">#REF!</definedName>
    <definedName name="都道府県">#REF!</definedName>
    <definedName name="都道府県名" localSheetId="1">#REF!</definedName>
    <definedName name="都道府県名" localSheetId="2">#REF!</definedName>
    <definedName name="都道府県名" localSheetId="3">#REF!</definedName>
    <definedName name="都道府県名" localSheetId="4">#REF!</definedName>
    <definedName name="都道府県名" localSheetId="5">#REF!</definedName>
    <definedName name="都道府県名" localSheetId="6">#REF!</definedName>
    <definedName name="都道府県名">#REF!</definedName>
    <definedName name="統計日" localSheetId="1">#REF!</definedName>
    <definedName name="統計日" localSheetId="2">#REF!</definedName>
    <definedName name="統計日" localSheetId="3">#REF!</definedName>
    <definedName name="統計日" localSheetId="4">#REF!</definedName>
    <definedName name="統計日" localSheetId="5">#REF!</definedName>
    <definedName name="統計日" localSheetId="6">#REF!</definedName>
    <definedName name="統計日">#REF!</definedName>
    <definedName name="本店支店" localSheetId="1">#REF!</definedName>
    <definedName name="本店支店" localSheetId="2">#REF!</definedName>
    <definedName name="本店支店" localSheetId="3">#REF!</definedName>
    <definedName name="本店支店" localSheetId="4">#REF!</definedName>
    <definedName name="本店支店" localSheetId="5">#REF!</definedName>
    <definedName name="本店支店" localSheetId="6">#REF!</definedName>
    <definedName name="本店支店">#REF!</definedName>
    <definedName name="名称" localSheetId="1">#REF!</definedName>
    <definedName name="名称" localSheetId="2">#REF!</definedName>
    <definedName name="名称" localSheetId="3">#REF!</definedName>
    <definedName name="名称" localSheetId="4">#REF!</definedName>
    <definedName name="名称" localSheetId="5">#REF!</definedName>
    <definedName name="名称" localSheetId="6">#REF!</definedName>
    <definedName name="名称">#REF!</definedName>
    <definedName name="有無" localSheetId="1">#REF!</definedName>
    <definedName name="有無" localSheetId="2">#REF!</definedName>
    <definedName name="有無" localSheetId="3">#REF!</definedName>
    <definedName name="有無" localSheetId="4">#REF!</definedName>
    <definedName name="有無" localSheetId="5">#REF!</definedName>
    <definedName name="有無" localSheetId="6">#REF!</definedName>
    <definedName name="有無">#REF!</definedName>
    <definedName name="有無２" localSheetId="1">#REF!</definedName>
    <definedName name="有無２" localSheetId="2">#REF!</definedName>
    <definedName name="有無２" localSheetId="3">#REF!</definedName>
    <definedName name="有無２" localSheetId="4">#REF!</definedName>
    <definedName name="有無２" localSheetId="5">#REF!</definedName>
    <definedName name="有無２" localSheetId="6">#REF!</definedName>
    <definedName name="有無２">#REF!</definedName>
    <definedName name="和暦" localSheetId="1">#REF!</definedName>
    <definedName name="和暦" localSheetId="2">#REF!</definedName>
    <definedName name="和暦" localSheetId="3">#REF!</definedName>
    <definedName name="和暦" localSheetId="4">#REF!</definedName>
    <definedName name="和暦" localSheetId="5">#REF!</definedName>
    <definedName name="和暦" localSheetId="6">#REF!</definedName>
    <definedName name="和暦">#REF!</definedName>
    <definedName name="和暦２" localSheetId="1">#REF!</definedName>
    <definedName name="和暦２" localSheetId="2">#REF!</definedName>
    <definedName name="和暦２" localSheetId="3">#REF!</definedName>
    <definedName name="和暦２" localSheetId="4">#REF!</definedName>
    <definedName name="和暦２" localSheetId="5">#REF!</definedName>
    <definedName name="和暦２" localSheetId="6">#REF!</definedName>
    <definedName name="和暦２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Q11" i="1"/>
  <c r="Q10" i="1"/>
  <c r="Q9" i="1"/>
  <c r="Q8" i="1"/>
  <c r="P13" i="1"/>
  <c r="P12" i="1"/>
  <c r="P11" i="1"/>
  <c r="P10" i="1"/>
  <c r="P9" i="1"/>
  <c r="P8" i="1"/>
  <c r="O8" i="1"/>
  <c r="O12" i="1"/>
  <c r="O11" i="1"/>
  <c r="O10" i="1"/>
  <c r="O9" i="1"/>
  <c r="N12" i="1"/>
  <c r="N11" i="1"/>
  <c r="N10" i="1"/>
  <c r="N9" i="1"/>
  <c r="N8" i="1"/>
  <c r="M12" i="1"/>
  <c r="M11" i="1"/>
  <c r="M10" i="1"/>
  <c r="M9" i="1"/>
  <c r="M8" i="1"/>
  <c r="L12" i="1"/>
  <c r="L11" i="1"/>
  <c r="L10" i="1"/>
  <c r="L9" i="1"/>
  <c r="L8" i="1"/>
  <c r="K12" i="1"/>
  <c r="K11" i="1"/>
  <c r="K10" i="1"/>
  <c r="K9" i="1"/>
  <c r="K8" i="1"/>
  <c r="J12" i="1"/>
  <c r="J11" i="1"/>
  <c r="J10" i="1"/>
  <c r="J9" i="1"/>
  <c r="H12" i="1"/>
  <c r="H11" i="1"/>
  <c r="H10" i="1"/>
  <c r="H9" i="1"/>
  <c r="Q17" i="1"/>
  <c r="Q16" i="1"/>
  <c r="Q15" i="1"/>
  <c r="Q14" i="1"/>
  <c r="Q13" i="1"/>
  <c r="P17" i="1"/>
  <c r="P16" i="1"/>
  <c r="P15" i="1"/>
  <c r="P14" i="1"/>
  <c r="O13" i="1"/>
  <c r="O17" i="1"/>
  <c r="O16" i="1"/>
  <c r="O15" i="1"/>
  <c r="O14" i="1"/>
  <c r="N20" i="1"/>
  <c r="N16" i="1"/>
  <c r="N19" i="1"/>
  <c r="N17" i="1"/>
  <c r="N15" i="1"/>
  <c r="N14" i="1"/>
  <c r="N13" i="1"/>
  <c r="M17" i="1"/>
  <c r="M16" i="1"/>
  <c r="M15" i="1"/>
  <c r="M14" i="1"/>
  <c r="M13" i="1"/>
  <c r="M20" i="1"/>
  <c r="L17" i="1"/>
  <c r="L16" i="1"/>
  <c r="L15" i="1"/>
  <c r="L14" i="1"/>
  <c r="L18" i="1"/>
  <c r="L13" i="1"/>
  <c r="K17" i="1"/>
  <c r="K16" i="1"/>
  <c r="K15" i="1"/>
  <c r="K14" i="1"/>
  <c r="K18" i="1"/>
  <c r="K13" i="1"/>
  <c r="J17" i="1"/>
  <c r="J16" i="1"/>
  <c r="J15" i="1"/>
  <c r="J14" i="1"/>
  <c r="H17" i="1"/>
  <c r="H16" i="1"/>
  <c r="H15" i="1"/>
  <c r="H14" i="1"/>
  <c r="Q22" i="1"/>
  <c r="Q21" i="1"/>
  <c r="Q20" i="1"/>
  <c r="Q19" i="1"/>
  <c r="Q18" i="1"/>
  <c r="P21" i="1"/>
  <c r="P20" i="1"/>
  <c r="P19" i="1"/>
  <c r="P18" i="1"/>
  <c r="P22" i="1"/>
  <c r="O22" i="1"/>
  <c r="O21" i="1"/>
  <c r="O20" i="1"/>
  <c r="O19" i="1"/>
  <c r="O18" i="1"/>
  <c r="N22" i="1"/>
  <c r="N21" i="1"/>
  <c r="M22" i="1"/>
  <c r="M21" i="1"/>
  <c r="M19" i="1"/>
  <c r="M18" i="1"/>
  <c r="L22" i="1"/>
  <c r="L21" i="1"/>
  <c r="L20" i="1"/>
  <c r="L19" i="1"/>
  <c r="K22" i="1"/>
  <c r="K21" i="1"/>
  <c r="K20" i="1"/>
  <c r="K19" i="1"/>
  <c r="J19" i="1"/>
  <c r="J20" i="1"/>
  <c r="J21" i="1"/>
  <c r="J22" i="1"/>
  <c r="H22" i="1"/>
  <c r="H21" i="1"/>
  <c r="H20" i="1"/>
  <c r="H19" i="1"/>
  <c r="I18" i="1"/>
  <c r="I19" i="1"/>
  <c r="I20" i="1"/>
  <c r="I22" i="1"/>
  <c r="I21" i="1"/>
  <c r="G21" i="1"/>
  <c r="G22" i="1"/>
  <c r="G18" i="1"/>
  <c r="F18" i="1" l="1"/>
  <c r="E18" i="1"/>
  <c r="D18" i="1"/>
  <c r="F21" i="1" l="1"/>
  <c r="F22" i="1"/>
  <c r="E21" i="1"/>
  <c r="E22" i="1"/>
  <c r="D21" i="1"/>
  <c r="D22" i="1"/>
  <c r="G20" i="1"/>
  <c r="F20" i="1"/>
  <c r="E20" i="1"/>
  <c r="D20" i="1"/>
  <c r="H31" i="7" l="1"/>
  <c r="G31" i="7"/>
  <c r="F31" i="7"/>
  <c r="E31" i="7"/>
  <c r="D31" i="7"/>
  <c r="C31" i="7"/>
  <c r="H30" i="7"/>
  <c r="G30" i="7"/>
  <c r="F30" i="7"/>
  <c r="E30" i="7"/>
  <c r="D30" i="7"/>
  <c r="C30" i="7"/>
  <c r="H29" i="7"/>
  <c r="G29" i="7"/>
  <c r="F29" i="7"/>
  <c r="E29" i="7"/>
  <c r="D29" i="7"/>
  <c r="C29" i="7"/>
  <c r="H28" i="7"/>
  <c r="G28" i="7"/>
  <c r="H27" i="7"/>
  <c r="G27" i="7"/>
  <c r="F27" i="7"/>
  <c r="E27" i="7"/>
  <c r="D27" i="7"/>
  <c r="C27" i="7"/>
  <c r="H26" i="7"/>
  <c r="G26" i="7"/>
  <c r="J19" i="7"/>
  <c r="I19" i="7"/>
  <c r="H19" i="7"/>
  <c r="G19" i="7"/>
  <c r="F19" i="7"/>
  <c r="E19" i="7"/>
  <c r="D19" i="7"/>
  <c r="C19" i="7"/>
  <c r="J18" i="7"/>
  <c r="I18" i="7"/>
  <c r="H18" i="7"/>
  <c r="G18" i="7"/>
  <c r="F18" i="7"/>
  <c r="E18" i="7"/>
  <c r="D18" i="7"/>
  <c r="C18" i="7"/>
  <c r="J17" i="7"/>
  <c r="I17" i="7"/>
  <c r="H17" i="7"/>
  <c r="G17" i="7"/>
  <c r="F17" i="7"/>
  <c r="E17" i="7"/>
  <c r="D17" i="7"/>
  <c r="C17" i="7"/>
  <c r="J16" i="7"/>
  <c r="I16" i="7"/>
  <c r="J15" i="7"/>
  <c r="I15" i="7"/>
  <c r="H15" i="7"/>
  <c r="G15" i="7"/>
  <c r="F15" i="7"/>
  <c r="E15" i="7"/>
  <c r="D15" i="7"/>
  <c r="C15" i="7"/>
  <c r="J14" i="7"/>
  <c r="I14" i="7"/>
  <c r="E7" i="7"/>
  <c r="C7" i="7"/>
  <c r="D39" i="6"/>
  <c r="C39" i="6"/>
  <c r="D38" i="6"/>
  <c r="C38" i="6"/>
  <c r="F37" i="6"/>
  <c r="F38" i="6" s="1"/>
  <c r="E37" i="6"/>
  <c r="E38" i="6" s="1"/>
  <c r="F35" i="6"/>
  <c r="F39" i="6" s="1"/>
  <c r="E35" i="6"/>
  <c r="E36" i="6" s="1"/>
  <c r="L30" i="6"/>
  <c r="K30" i="6"/>
  <c r="J30" i="6"/>
  <c r="I30" i="6"/>
  <c r="H30" i="6"/>
  <c r="G30" i="6"/>
  <c r="F30" i="6"/>
  <c r="E30" i="6"/>
  <c r="D30" i="6"/>
  <c r="C30" i="6"/>
  <c r="L29" i="6"/>
  <c r="K29" i="6"/>
  <c r="J29" i="6"/>
  <c r="I29" i="6"/>
  <c r="H29" i="6"/>
  <c r="G29" i="6"/>
  <c r="F29" i="6"/>
  <c r="E29" i="6"/>
  <c r="D29" i="6"/>
  <c r="C29" i="6"/>
  <c r="L27" i="6"/>
  <c r="K27" i="6"/>
  <c r="H27" i="6"/>
  <c r="G27" i="6"/>
  <c r="D27" i="6"/>
  <c r="C27" i="6"/>
  <c r="D18" i="6"/>
  <c r="D19" i="6" s="1"/>
  <c r="C18" i="6"/>
  <c r="D17" i="6"/>
  <c r="C17" i="6"/>
  <c r="F16" i="6"/>
  <c r="F17" i="6" s="1"/>
  <c r="E16" i="6"/>
  <c r="E17" i="6" s="1"/>
  <c r="F14" i="6"/>
  <c r="F18" i="6" s="1"/>
  <c r="E14" i="6"/>
  <c r="E15" i="6" s="1"/>
  <c r="L9" i="6"/>
  <c r="L10" i="6" s="1"/>
  <c r="K9" i="6"/>
  <c r="J9" i="6"/>
  <c r="I9" i="6"/>
  <c r="H9" i="6"/>
  <c r="H10" i="6" s="1"/>
  <c r="G9" i="6"/>
  <c r="F9" i="6"/>
  <c r="E9" i="6"/>
  <c r="D9" i="6"/>
  <c r="D10" i="6" s="1"/>
  <c r="C9" i="6"/>
  <c r="L8" i="6"/>
  <c r="K8" i="6"/>
  <c r="J8" i="6"/>
  <c r="I8" i="6"/>
  <c r="H8" i="6"/>
  <c r="G8" i="6"/>
  <c r="F8" i="6"/>
  <c r="E8" i="6"/>
  <c r="D8" i="6"/>
  <c r="C8" i="6"/>
  <c r="K6" i="6"/>
  <c r="G6" i="6"/>
  <c r="C6" i="6"/>
  <c r="F57" i="5"/>
  <c r="E57" i="5"/>
  <c r="D57" i="5"/>
  <c r="C57" i="5"/>
  <c r="F56" i="5"/>
  <c r="E56" i="5"/>
  <c r="D56" i="5"/>
  <c r="C56" i="5"/>
  <c r="F55" i="5"/>
  <c r="E55" i="5"/>
  <c r="D55" i="5"/>
  <c r="C55" i="5"/>
  <c r="F54" i="5"/>
  <c r="E54" i="5"/>
  <c r="F53" i="5"/>
  <c r="E53" i="5"/>
  <c r="D53" i="5"/>
  <c r="C53" i="5"/>
  <c r="F52" i="5"/>
  <c r="E52" i="5"/>
  <c r="L48" i="5"/>
  <c r="K48" i="5"/>
  <c r="J48" i="5"/>
  <c r="I48" i="5"/>
  <c r="H48" i="5"/>
  <c r="G48" i="5"/>
  <c r="F48" i="5"/>
  <c r="E48" i="5"/>
  <c r="D48" i="5"/>
  <c r="C48" i="5"/>
  <c r="L47" i="5"/>
  <c r="K47" i="5"/>
  <c r="J47" i="5"/>
  <c r="I47" i="5"/>
  <c r="H47" i="5"/>
  <c r="G47" i="5"/>
  <c r="F47" i="5"/>
  <c r="E47" i="5"/>
  <c r="D47" i="5"/>
  <c r="C47" i="5"/>
  <c r="L46" i="5"/>
  <c r="K46" i="5"/>
  <c r="J46" i="5"/>
  <c r="I46" i="5"/>
  <c r="H46" i="5"/>
  <c r="G46" i="5"/>
  <c r="F46" i="5"/>
  <c r="E46" i="5"/>
  <c r="D46" i="5"/>
  <c r="C46" i="5"/>
  <c r="L44" i="5"/>
  <c r="K44" i="5"/>
  <c r="J44" i="5"/>
  <c r="I44" i="5"/>
  <c r="H44" i="5"/>
  <c r="G44" i="5"/>
  <c r="F44" i="5"/>
  <c r="E44" i="5"/>
  <c r="D44" i="5"/>
  <c r="C44" i="5"/>
  <c r="F38" i="5"/>
  <c r="E38" i="5"/>
  <c r="D38" i="5"/>
  <c r="C38" i="5"/>
  <c r="F37" i="5"/>
  <c r="E37" i="5"/>
  <c r="D37" i="5"/>
  <c r="C37" i="5"/>
  <c r="F36" i="5"/>
  <c r="E36" i="5"/>
  <c r="D36" i="5"/>
  <c r="C36" i="5"/>
  <c r="F35" i="5"/>
  <c r="E35" i="5"/>
  <c r="F34" i="5"/>
  <c r="E34" i="5"/>
  <c r="D34" i="5"/>
  <c r="C34" i="5"/>
  <c r="F33" i="5"/>
  <c r="E33" i="5"/>
  <c r="L29" i="5"/>
  <c r="K29" i="5"/>
  <c r="J29" i="5"/>
  <c r="I29" i="5"/>
  <c r="H29" i="5"/>
  <c r="G29" i="5"/>
  <c r="F29" i="5"/>
  <c r="E29" i="5"/>
  <c r="D29" i="5"/>
  <c r="C29" i="5"/>
  <c r="L28" i="5"/>
  <c r="K28" i="5"/>
  <c r="J28" i="5"/>
  <c r="I28" i="5"/>
  <c r="H28" i="5"/>
  <c r="G28" i="5"/>
  <c r="F28" i="5"/>
  <c r="E28" i="5"/>
  <c r="D28" i="5"/>
  <c r="C28" i="5"/>
  <c r="L27" i="5"/>
  <c r="K27" i="5"/>
  <c r="J27" i="5"/>
  <c r="I27" i="5"/>
  <c r="H27" i="5"/>
  <c r="G27" i="5"/>
  <c r="F27" i="5"/>
  <c r="E27" i="5"/>
  <c r="D27" i="5"/>
  <c r="C27" i="5"/>
  <c r="L25" i="5"/>
  <c r="K25" i="5"/>
  <c r="J25" i="5"/>
  <c r="I25" i="5"/>
  <c r="H25" i="5"/>
  <c r="G25" i="5"/>
  <c r="F25" i="5"/>
  <c r="E25" i="5"/>
  <c r="D25" i="5"/>
  <c r="C25" i="5"/>
  <c r="F19" i="5"/>
  <c r="E19" i="5"/>
  <c r="D19" i="5"/>
  <c r="C19" i="5"/>
  <c r="F18" i="5"/>
  <c r="E18" i="5"/>
  <c r="D18" i="5"/>
  <c r="C18" i="5"/>
  <c r="F17" i="5"/>
  <c r="E17" i="5"/>
  <c r="D17" i="5"/>
  <c r="C17" i="5"/>
  <c r="F16" i="5"/>
  <c r="E16" i="5"/>
  <c r="F15" i="5"/>
  <c r="E15" i="5"/>
  <c r="D15" i="5"/>
  <c r="C15" i="5"/>
  <c r="F14" i="5"/>
  <c r="E14" i="5"/>
  <c r="L10" i="5"/>
  <c r="K10" i="5"/>
  <c r="J10" i="5"/>
  <c r="I10" i="5"/>
  <c r="H10" i="5"/>
  <c r="G10" i="5"/>
  <c r="F10" i="5"/>
  <c r="E10" i="5"/>
  <c r="D10" i="5"/>
  <c r="C10" i="5"/>
  <c r="L9" i="5"/>
  <c r="K9" i="5"/>
  <c r="J9" i="5"/>
  <c r="I9" i="5"/>
  <c r="H9" i="5"/>
  <c r="G9" i="5"/>
  <c r="F9" i="5"/>
  <c r="E9" i="5"/>
  <c r="D9" i="5"/>
  <c r="C9" i="5"/>
  <c r="L8" i="5"/>
  <c r="K8" i="5"/>
  <c r="J8" i="5"/>
  <c r="I8" i="5"/>
  <c r="H8" i="5"/>
  <c r="G8" i="5"/>
  <c r="F8" i="5"/>
  <c r="E8" i="5"/>
  <c r="D8" i="5"/>
  <c r="C8" i="5"/>
  <c r="L6" i="5"/>
  <c r="K6" i="5"/>
  <c r="J6" i="5"/>
  <c r="I6" i="5"/>
  <c r="H6" i="5"/>
  <c r="G6" i="5"/>
  <c r="F6" i="5"/>
  <c r="E6" i="5"/>
  <c r="D6" i="5"/>
  <c r="C6" i="5"/>
  <c r="H57" i="4"/>
  <c r="G57" i="4"/>
  <c r="F57" i="4"/>
  <c r="E57" i="4"/>
  <c r="D57" i="4"/>
  <c r="C57" i="4"/>
  <c r="H56" i="4"/>
  <c r="G56" i="4"/>
  <c r="F56" i="4"/>
  <c r="E56" i="4"/>
  <c r="D56" i="4"/>
  <c r="C56" i="4"/>
  <c r="H55" i="4"/>
  <c r="G55" i="4"/>
  <c r="F55" i="4"/>
  <c r="E55" i="4"/>
  <c r="D55" i="4"/>
  <c r="C55" i="4"/>
  <c r="H54" i="4"/>
  <c r="G54" i="4"/>
  <c r="F54" i="4"/>
  <c r="E54" i="4"/>
  <c r="D54" i="4"/>
  <c r="C54" i="4"/>
  <c r="H53" i="4"/>
  <c r="G53" i="4"/>
  <c r="F53" i="4"/>
  <c r="E53" i="4"/>
  <c r="D53" i="4"/>
  <c r="C53" i="4"/>
  <c r="H52" i="4"/>
  <c r="G52" i="4"/>
  <c r="F52" i="4"/>
  <c r="E52" i="4"/>
  <c r="D52" i="4"/>
  <c r="C52" i="4"/>
  <c r="L48" i="4"/>
  <c r="K48" i="4"/>
  <c r="J48" i="4"/>
  <c r="I48" i="4"/>
  <c r="H48" i="4"/>
  <c r="G48" i="4"/>
  <c r="F48" i="4"/>
  <c r="E48" i="4"/>
  <c r="D48" i="4"/>
  <c r="C48" i="4"/>
  <c r="L47" i="4"/>
  <c r="K47" i="4"/>
  <c r="J47" i="4"/>
  <c r="I47" i="4"/>
  <c r="H47" i="4"/>
  <c r="G47" i="4"/>
  <c r="F47" i="4"/>
  <c r="E47" i="4"/>
  <c r="D47" i="4"/>
  <c r="C47" i="4"/>
  <c r="L46" i="4"/>
  <c r="K46" i="4"/>
  <c r="J46" i="4"/>
  <c r="I46" i="4"/>
  <c r="H46" i="4"/>
  <c r="G46" i="4"/>
  <c r="F46" i="4"/>
  <c r="E46" i="4"/>
  <c r="D46" i="4"/>
  <c r="C46" i="4"/>
  <c r="L45" i="4"/>
  <c r="K45" i="4"/>
  <c r="J45" i="4"/>
  <c r="I45" i="4"/>
  <c r="H45" i="4"/>
  <c r="G45" i="4"/>
  <c r="F45" i="4"/>
  <c r="E45" i="4"/>
  <c r="D45" i="4"/>
  <c r="C45" i="4"/>
  <c r="L44" i="4"/>
  <c r="K44" i="4"/>
  <c r="J44" i="4"/>
  <c r="I44" i="4"/>
  <c r="H44" i="4"/>
  <c r="G44" i="4"/>
  <c r="F44" i="4"/>
  <c r="E44" i="4"/>
  <c r="D44" i="4"/>
  <c r="C44" i="4"/>
  <c r="L43" i="4"/>
  <c r="K43" i="4"/>
  <c r="J43" i="4"/>
  <c r="I43" i="4"/>
  <c r="H43" i="4"/>
  <c r="G43" i="4"/>
  <c r="F43" i="4"/>
  <c r="E43" i="4"/>
  <c r="D43" i="4"/>
  <c r="C43" i="4"/>
  <c r="H38" i="4"/>
  <c r="G38" i="4"/>
  <c r="F38" i="4"/>
  <c r="E38" i="4"/>
  <c r="D38" i="4"/>
  <c r="C38" i="4"/>
  <c r="H37" i="4"/>
  <c r="G37" i="4"/>
  <c r="F37" i="4"/>
  <c r="E37" i="4"/>
  <c r="D37" i="4"/>
  <c r="C37" i="4"/>
  <c r="H36" i="4"/>
  <c r="G36" i="4"/>
  <c r="F36" i="4"/>
  <c r="E36" i="4"/>
  <c r="D36" i="4"/>
  <c r="C36" i="4"/>
  <c r="H35" i="4"/>
  <c r="G35" i="4"/>
  <c r="H34" i="4"/>
  <c r="G34" i="4"/>
  <c r="F34" i="4"/>
  <c r="E34" i="4"/>
  <c r="D34" i="4"/>
  <c r="C34" i="4"/>
  <c r="H33" i="4"/>
  <c r="G33" i="4"/>
  <c r="L29" i="4"/>
  <c r="K29" i="4"/>
  <c r="J29" i="4"/>
  <c r="I29" i="4"/>
  <c r="H29" i="4"/>
  <c r="G29" i="4"/>
  <c r="F29" i="4"/>
  <c r="E29" i="4"/>
  <c r="D29" i="4"/>
  <c r="C29" i="4"/>
  <c r="L28" i="4"/>
  <c r="K28" i="4"/>
  <c r="J28" i="4"/>
  <c r="I28" i="4"/>
  <c r="H28" i="4"/>
  <c r="G28" i="4"/>
  <c r="F28" i="4"/>
  <c r="E28" i="4"/>
  <c r="D28" i="4"/>
  <c r="C28" i="4"/>
  <c r="L27" i="4"/>
  <c r="K27" i="4"/>
  <c r="J27" i="4"/>
  <c r="I27" i="4"/>
  <c r="H27" i="4"/>
  <c r="G27" i="4"/>
  <c r="F27" i="4"/>
  <c r="E27" i="4"/>
  <c r="D27" i="4"/>
  <c r="C27" i="4"/>
  <c r="L25" i="4"/>
  <c r="K25" i="4"/>
  <c r="J25" i="4"/>
  <c r="I25" i="4"/>
  <c r="H25" i="4"/>
  <c r="G25" i="4"/>
  <c r="F25" i="4"/>
  <c r="E25" i="4"/>
  <c r="D25" i="4"/>
  <c r="C25" i="4"/>
  <c r="H19" i="4"/>
  <c r="G19" i="4"/>
  <c r="F19" i="4"/>
  <c r="E19" i="4"/>
  <c r="D19" i="4"/>
  <c r="C19" i="4"/>
  <c r="H18" i="4"/>
  <c r="G18" i="4"/>
  <c r="F18" i="4"/>
  <c r="E18" i="4"/>
  <c r="D18" i="4"/>
  <c r="C18" i="4"/>
  <c r="H17" i="4"/>
  <c r="G17" i="4"/>
  <c r="F17" i="4"/>
  <c r="E17" i="4"/>
  <c r="D17" i="4"/>
  <c r="C17" i="4"/>
  <c r="H16" i="4"/>
  <c r="G16" i="4"/>
  <c r="H15" i="4"/>
  <c r="G15" i="4"/>
  <c r="F15" i="4"/>
  <c r="E15" i="4"/>
  <c r="D15" i="4"/>
  <c r="C15" i="4"/>
  <c r="H14" i="4"/>
  <c r="G14" i="4"/>
  <c r="L10" i="4"/>
  <c r="K10" i="4"/>
  <c r="J10" i="4"/>
  <c r="I10" i="4"/>
  <c r="H10" i="4"/>
  <c r="G10" i="4"/>
  <c r="F10" i="4"/>
  <c r="E10" i="4"/>
  <c r="D10" i="4"/>
  <c r="C10" i="4"/>
  <c r="L9" i="4"/>
  <c r="K9" i="4"/>
  <c r="J9" i="4"/>
  <c r="I9" i="4"/>
  <c r="H9" i="4"/>
  <c r="G9" i="4"/>
  <c r="F9" i="4"/>
  <c r="E9" i="4"/>
  <c r="D9" i="4"/>
  <c r="C9" i="4"/>
  <c r="L8" i="4"/>
  <c r="K8" i="4"/>
  <c r="J8" i="4"/>
  <c r="I8" i="4"/>
  <c r="H8" i="4"/>
  <c r="G8" i="4"/>
  <c r="F8" i="4"/>
  <c r="E8" i="4"/>
  <c r="D8" i="4"/>
  <c r="C8" i="4"/>
  <c r="L6" i="4"/>
  <c r="K6" i="4"/>
  <c r="J6" i="4"/>
  <c r="I6" i="4"/>
  <c r="H6" i="4"/>
  <c r="G6" i="4"/>
  <c r="F6" i="4"/>
  <c r="E6" i="4"/>
  <c r="D6" i="4"/>
  <c r="C6" i="4"/>
  <c r="L33" i="3"/>
  <c r="K33" i="3"/>
  <c r="J33" i="3"/>
  <c r="I33" i="3"/>
  <c r="H33" i="3"/>
  <c r="G33" i="3"/>
  <c r="F33" i="3"/>
  <c r="E33" i="3"/>
  <c r="D33" i="3"/>
  <c r="C33" i="3"/>
  <c r="L32" i="3"/>
  <c r="K32" i="3"/>
  <c r="J32" i="3"/>
  <c r="I32" i="3"/>
  <c r="H32" i="3"/>
  <c r="G32" i="3"/>
  <c r="F32" i="3"/>
  <c r="E32" i="3"/>
  <c r="D32" i="3"/>
  <c r="C32" i="3"/>
  <c r="L31" i="3"/>
  <c r="K31" i="3"/>
  <c r="J31" i="3"/>
  <c r="I31" i="3"/>
  <c r="H31" i="3"/>
  <c r="G31" i="3"/>
  <c r="F31" i="3"/>
  <c r="E31" i="3"/>
  <c r="D31" i="3"/>
  <c r="C31" i="3"/>
  <c r="L30" i="3"/>
  <c r="K30" i="3"/>
  <c r="J30" i="3"/>
  <c r="I30" i="3"/>
  <c r="H30" i="3"/>
  <c r="G30" i="3"/>
  <c r="F30" i="3"/>
  <c r="E30" i="3"/>
  <c r="D30" i="3"/>
  <c r="C30" i="3"/>
  <c r="L29" i="3"/>
  <c r="K29" i="3"/>
  <c r="J29" i="3"/>
  <c r="I29" i="3"/>
  <c r="H29" i="3"/>
  <c r="G29" i="3"/>
  <c r="F29" i="3"/>
  <c r="E29" i="3"/>
  <c r="D29" i="3"/>
  <c r="C29" i="3"/>
  <c r="L28" i="3"/>
  <c r="K28" i="3"/>
  <c r="J28" i="3"/>
  <c r="I28" i="3"/>
  <c r="H28" i="3"/>
  <c r="G28" i="3"/>
  <c r="F28" i="3"/>
  <c r="E28" i="3"/>
  <c r="D28" i="3"/>
  <c r="C28" i="3"/>
  <c r="L22" i="3"/>
  <c r="K22" i="3"/>
  <c r="J22" i="3"/>
  <c r="I22" i="3"/>
  <c r="F22" i="3"/>
  <c r="E22" i="3"/>
  <c r="D22" i="3"/>
  <c r="C22" i="3"/>
  <c r="L21" i="3"/>
  <c r="K21" i="3"/>
  <c r="J21" i="3"/>
  <c r="I21" i="3"/>
  <c r="F21" i="3"/>
  <c r="E21" i="3"/>
  <c r="D21" i="3"/>
  <c r="C21" i="3"/>
  <c r="L20" i="3"/>
  <c r="K20" i="3"/>
  <c r="J20" i="3"/>
  <c r="I20" i="3"/>
  <c r="F20" i="3"/>
  <c r="E20" i="3"/>
  <c r="D20" i="3"/>
  <c r="C20" i="3"/>
  <c r="L19" i="3"/>
  <c r="K19" i="3"/>
  <c r="L18" i="3"/>
  <c r="K18" i="3"/>
  <c r="J18" i="3"/>
  <c r="I18" i="3"/>
  <c r="F18" i="3"/>
  <c r="E18" i="3"/>
  <c r="D18" i="3"/>
  <c r="C18" i="3"/>
  <c r="L17" i="3"/>
  <c r="K17" i="3"/>
  <c r="L11" i="3"/>
  <c r="K11" i="3"/>
  <c r="J11" i="3"/>
  <c r="I11" i="3"/>
  <c r="H11" i="3"/>
  <c r="G11" i="3"/>
  <c r="F11" i="3"/>
  <c r="E11" i="3"/>
  <c r="D11" i="3"/>
  <c r="C11" i="3"/>
  <c r="L10" i="3"/>
  <c r="K10" i="3"/>
  <c r="J10" i="3"/>
  <c r="I10" i="3"/>
  <c r="H10" i="3"/>
  <c r="G10" i="3"/>
  <c r="F10" i="3"/>
  <c r="E10" i="3"/>
  <c r="D10" i="3"/>
  <c r="C10" i="3"/>
  <c r="L9" i="3"/>
  <c r="K9" i="3"/>
  <c r="J9" i="3"/>
  <c r="I9" i="3"/>
  <c r="H9" i="3"/>
  <c r="G9" i="3"/>
  <c r="F9" i="3"/>
  <c r="E9" i="3"/>
  <c r="D9" i="3"/>
  <c r="C9" i="3"/>
  <c r="L8" i="3"/>
  <c r="K8" i="3"/>
  <c r="L7" i="3"/>
  <c r="K7" i="3"/>
  <c r="J7" i="3"/>
  <c r="I7" i="3"/>
  <c r="H7" i="3"/>
  <c r="G7" i="3"/>
  <c r="F7" i="3"/>
  <c r="E7" i="3"/>
  <c r="D7" i="3"/>
  <c r="C7" i="3"/>
  <c r="L6" i="3"/>
  <c r="K6" i="3"/>
  <c r="H57" i="2"/>
  <c r="G57" i="2"/>
  <c r="F57" i="2"/>
  <c r="E57" i="2"/>
  <c r="D57" i="2"/>
  <c r="C57" i="2"/>
  <c r="H56" i="2"/>
  <c r="G56" i="2"/>
  <c r="F56" i="2"/>
  <c r="E56" i="2"/>
  <c r="D56" i="2"/>
  <c r="C56" i="2"/>
  <c r="H55" i="2"/>
  <c r="G55" i="2"/>
  <c r="F55" i="2"/>
  <c r="E55" i="2"/>
  <c r="D55" i="2"/>
  <c r="C55" i="2"/>
  <c r="H54" i="2"/>
  <c r="G54" i="2"/>
  <c r="F54" i="2"/>
  <c r="E54" i="2"/>
  <c r="D54" i="2"/>
  <c r="C54" i="2"/>
  <c r="H53" i="2"/>
  <c r="G53" i="2"/>
  <c r="F53" i="2"/>
  <c r="E53" i="2"/>
  <c r="D53" i="2"/>
  <c r="C53" i="2"/>
  <c r="H52" i="2"/>
  <c r="G52" i="2"/>
  <c r="F52" i="2"/>
  <c r="E52" i="2"/>
  <c r="D52" i="2"/>
  <c r="C52" i="2"/>
  <c r="L48" i="2"/>
  <c r="K48" i="2"/>
  <c r="J48" i="2"/>
  <c r="I48" i="2"/>
  <c r="H48" i="2"/>
  <c r="G48" i="2"/>
  <c r="F48" i="2"/>
  <c r="E48" i="2"/>
  <c r="D48" i="2"/>
  <c r="C48" i="2"/>
  <c r="L47" i="2"/>
  <c r="K47" i="2"/>
  <c r="J47" i="2"/>
  <c r="I47" i="2"/>
  <c r="H47" i="2"/>
  <c r="G47" i="2"/>
  <c r="F47" i="2"/>
  <c r="E47" i="2"/>
  <c r="D47" i="2"/>
  <c r="C47" i="2"/>
  <c r="L46" i="2"/>
  <c r="K46" i="2"/>
  <c r="J46" i="2"/>
  <c r="I46" i="2"/>
  <c r="H46" i="2"/>
  <c r="G46" i="2"/>
  <c r="F46" i="2"/>
  <c r="E46" i="2"/>
  <c r="D46" i="2"/>
  <c r="C46" i="2"/>
  <c r="L45" i="2"/>
  <c r="K45" i="2"/>
  <c r="J45" i="2"/>
  <c r="I45" i="2"/>
  <c r="H45" i="2"/>
  <c r="G45" i="2"/>
  <c r="F45" i="2"/>
  <c r="E45" i="2"/>
  <c r="D45" i="2"/>
  <c r="C45" i="2"/>
  <c r="L44" i="2"/>
  <c r="K44" i="2"/>
  <c r="J44" i="2"/>
  <c r="I44" i="2"/>
  <c r="H44" i="2"/>
  <c r="G44" i="2"/>
  <c r="F44" i="2"/>
  <c r="E44" i="2"/>
  <c r="D44" i="2"/>
  <c r="C44" i="2"/>
  <c r="L43" i="2"/>
  <c r="K43" i="2"/>
  <c r="J43" i="2"/>
  <c r="I43" i="2"/>
  <c r="H43" i="2"/>
  <c r="G43" i="2"/>
  <c r="F43" i="2"/>
  <c r="E43" i="2"/>
  <c r="D43" i="2"/>
  <c r="C43" i="2"/>
  <c r="H38" i="2"/>
  <c r="G38" i="2"/>
  <c r="F38" i="2"/>
  <c r="E38" i="2"/>
  <c r="D38" i="2"/>
  <c r="C38" i="2"/>
  <c r="H37" i="2"/>
  <c r="G37" i="2"/>
  <c r="F37" i="2"/>
  <c r="E37" i="2"/>
  <c r="D37" i="2"/>
  <c r="C37" i="2"/>
  <c r="H36" i="2"/>
  <c r="G36" i="2"/>
  <c r="F36" i="2"/>
  <c r="E36" i="2"/>
  <c r="D36" i="2"/>
  <c r="C36" i="2"/>
  <c r="H35" i="2"/>
  <c r="G35" i="2"/>
  <c r="H34" i="2"/>
  <c r="G34" i="2"/>
  <c r="F34" i="2"/>
  <c r="E34" i="2"/>
  <c r="D34" i="2"/>
  <c r="C34" i="2"/>
  <c r="H33" i="2"/>
  <c r="G33" i="2"/>
  <c r="L29" i="2"/>
  <c r="K29" i="2"/>
  <c r="J29" i="2"/>
  <c r="I29" i="2"/>
  <c r="H29" i="2"/>
  <c r="G29" i="2"/>
  <c r="F29" i="2"/>
  <c r="E29" i="2"/>
  <c r="D29" i="2"/>
  <c r="C29" i="2"/>
  <c r="L28" i="2"/>
  <c r="K28" i="2"/>
  <c r="J28" i="2"/>
  <c r="I28" i="2"/>
  <c r="H28" i="2"/>
  <c r="G28" i="2"/>
  <c r="F28" i="2"/>
  <c r="E28" i="2"/>
  <c r="D28" i="2"/>
  <c r="C28" i="2"/>
  <c r="L27" i="2"/>
  <c r="K27" i="2"/>
  <c r="J27" i="2"/>
  <c r="I27" i="2"/>
  <c r="H27" i="2"/>
  <c r="G27" i="2"/>
  <c r="F27" i="2"/>
  <c r="E27" i="2"/>
  <c r="D27" i="2"/>
  <c r="C27" i="2"/>
  <c r="L25" i="2"/>
  <c r="K25" i="2"/>
  <c r="J25" i="2"/>
  <c r="I25" i="2"/>
  <c r="H25" i="2"/>
  <c r="G25" i="2"/>
  <c r="F25" i="2"/>
  <c r="E25" i="2"/>
  <c r="D25" i="2"/>
  <c r="C25" i="2"/>
  <c r="H19" i="2"/>
  <c r="G19" i="2"/>
  <c r="F19" i="2"/>
  <c r="E19" i="2"/>
  <c r="D19" i="2"/>
  <c r="C19" i="2"/>
  <c r="H18" i="2"/>
  <c r="G18" i="2"/>
  <c r="F18" i="2"/>
  <c r="E18" i="2"/>
  <c r="D18" i="2"/>
  <c r="C18" i="2"/>
  <c r="H17" i="2"/>
  <c r="G17" i="2"/>
  <c r="F17" i="2"/>
  <c r="E17" i="2"/>
  <c r="D17" i="2"/>
  <c r="C17" i="2"/>
  <c r="H16" i="2"/>
  <c r="G16" i="2"/>
  <c r="H15" i="2"/>
  <c r="G15" i="2"/>
  <c r="F15" i="2"/>
  <c r="E15" i="2"/>
  <c r="D15" i="2"/>
  <c r="C15" i="2"/>
  <c r="H14" i="2"/>
  <c r="G14" i="2"/>
  <c r="L10" i="2"/>
  <c r="K10" i="2"/>
  <c r="J10" i="2"/>
  <c r="I10" i="2"/>
  <c r="H10" i="2"/>
  <c r="G10" i="2"/>
  <c r="F10" i="2"/>
  <c r="E10" i="2"/>
  <c r="D10" i="2"/>
  <c r="C10" i="2"/>
  <c r="L9" i="2"/>
  <c r="K9" i="2"/>
  <c r="J9" i="2"/>
  <c r="I9" i="2"/>
  <c r="H9" i="2"/>
  <c r="G9" i="2"/>
  <c r="F9" i="2"/>
  <c r="E9" i="2"/>
  <c r="D9" i="2"/>
  <c r="C9" i="2"/>
  <c r="L8" i="2"/>
  <c r="K8" i="2"/>
  <c r="J8" i="2"/>
  <c r="I8" i="2"/>
  <c r="H8" i="2"/>
  <c r="G8" i="2"/>
  <c r="F8" i="2"/>
  <c r="E8" i="2"/>
  <c r="D8" i="2"/>
  <c r="C8" i="2"/>
  <c r="L6" i="2"/>
  <c r="K6" i="2"/>
  <c r="J6" i="2"/>
  <c r="I6" i="2"/>
  <c r="H6" i="2"/>
  <c r="G6" i="2"/>
  <c r="F6" i="2"/>
  <c r="E6" i="2"/>
  <c r="D6" i="2"/>
  <c r="C6" i="2"/>
  <c r="G19" i="1"/>
  <c r="F19" i="1"/>
  <c r="E19" i="1"/>
  <c r="D19" i="1"/>
  <c r="F19" i="6" l="1"/>
  <c r="J10" i="6"/>
  <c r="F10" i="6"/>
  <c r="D31" i="6"/>
  <c r="H31" i="6"/>
  <c r="L31" i="6"/>
  <c r="D40" i="6"/>
  <c r="C10" i="6"/>
  <c r="F40" i="6"/>
  <c r="J31" i="6"/>
  <c r="F31" i="6"/>
  <c r="D6" i="6"/>
  <c r="L6" i="6"/>
  <c r="F36" i="6"/>
  <c r="E6" i="6"/>
  <c r="I6" i="6"/>
  <c r="C15" i="6"/>
  <c r="E18" i="6"/>
  <c r="K10" i="6" s="1"/>
  <c r="E27" i="6"/>
  <c r="I27" i="6"/>
  <c r="C36" i="6"/>
  <c r="E39" i="6"/>
  <c r="G31" i="6" s="1"/>
  <c r="H6" i="6"/>
  <c r="F15" i="6"/>
  <c r="F6" i="6"/>
  <c r="J6" i="6"/>
  <c r="D15" i="6"/>
  <c r="F27" i="6"/>
  <c r="J27" i="6"/>
  <c r="D36" i="6"/>
  <c r="C19" i="6" l="1"/>
  <c r="K31" i="6"/>
  <c r="C40" i="6"/>
  <c r="I31" i="6"/>
  <c r="E31" i="6"/>
  <c r="E40" i="6"/>
  <c r="I10" i="6"/>
  <c r="E10" i="6"/>
  <c r="E19" i="6"/>
  <c r="G10" i="6"/>
  <c r="C31" i="6"/>
</calcChain>
</file>

<file path=xl/sharedStrings.xml><?xml version="1.0" encoding="utf-8"?>
<sst xmlns="http://schemas.openxmlformats.org/spreadsheetml/2006/main" count="589" uniqueCount="92">
  <si>
    <t>実　績　総　数</t>
    <rPh sb="0" eb="1">
      <t>ジツ</t>
    </rPh>
    <rPh sb="2" eb="3">
      <t>ツムギ</t>
    </rPh>
    <rPh sb="4" eb="5">
      <t>フサ</t>
    </rPh>
    <rPh sb="6" eb="7">
      <t>カズ</t>
    </rPh>
    <phoneticPr fontId="3"/>
  </si>
  <si>
    <t>事業に伴う補償等の調査</t>
    <rPh sb="0" eb="2">
      <t>ジギョウ</t>
    </rPh>
    <rPh sb="3" eb="4">
      <t>トモナ</t>
    </rPh>
    <rPh sb="5" eb="7">
      <t>ホショウ</t>
    </rPh>
    <rPh sb="7" eb="8">
      <t>トウ</t>
    </rPh>
    <rPh sb="9" eb="11">
      <t>チョウサ</t>
    </rPh>
    <phoneticPr fontId="20"/>
  </si>
  <si>
    <t>区　　　分</t>
  </si>
  <si>
    <t>事務所数</t>
    <rPh sb="0" eb="1">
      <t>コト</t>
    </rPh>
    <rPh sb="1" eb="2">
      <t>ツトム</t>
    </rPh>
    <rPh sb="2" eb="3">
      <t>ショ</t>
    </rPh>
    <rPh sb="3" eb="4">
      <t>スウ</t>
    </rPh>
    <phoneticPr fontId="3"/>
  </si>
  <si>
    <t>５億～２５億円</t>
  </si>
  <si>
    <t>（人）</t>
    <rPh sb="1" eb="2">
      <t>ヒト</t>
    </rPh>
    <phoneticPr fontId="3"/>
  </si>
  <si>
    <t xml:space="preserve"> 表１　過去５ヶ年の事業実績表（価格評価、賃料評価のほか固定資産税評価、相続税評価を含む。）</t>
    <rPh sb="28" eb="30">
      <t>コテイ</t>
    </rPh>
    <rPh sb="30" eb="33">
      <t>シサンゼイ</t>
    </rPh>
    <rPh sb="33" eb="35">
      <t>ヒョウカ</t>
    </rPh>
    <rPh sb="36" eb="39">
      <t>ソウゾクゼイ</t>
    </rPh>
    <rPh sb="39" eb="41">
      <t>ヒョウカ</t>
    </rPh>
    <rPh sb="42" eb="43">
      <t>フク</t>
    </rPh>
    <phoneticPr fontId="3"/>
  </si>
  <si>
    <t>5,000万～１億円</t>
  </si>
  <si>
    <t xml:space="preserve">  表１０　公的土地評価</t>
    <rPh sb="6" eb="8">
      <t>コウテキ</t>
    </rPh>
    <rPh sb="8" eb="10">
      <t>トチ</t>
    </rPh>
    <rPh sb="10" eb="12">
      <t>ヒョウカ</t>
    </rPh>
    <phoneticPr fontId="20"/>
  </si>
  <si>
    <t>知事登録</t>
  </si>
  <si>
    <t>業者数</t>
    <rPh sb="0" eb="1">
      <t>ギョウ</t>
    </rPh>
    <rPh sb="1" eb="2">
      <t>シャ</t>
    </rPh>
    <rPh sb="2" eb="3">
      <t>カズ</t>
    </rPh>
    <phoneticPr fontId="3"/>
  </si>
  <si>
    <t>区　　分</t>
  </si>
  <si>
    <t>そ の 他</t>
  </si>
  <si>
    <t>財務諸表</t>
    <rPh sb="0" eb="2">
      <t>ザイム</t>
    </rPh>
    <rPh sb="2" eb="4">
      <t>ショヒョウ</t>
    </rPh>
    <phoneticPr fontId="20"/>
  </si>
  <si>
    <t>鑑定業者に所属する不動産鑑定士等</t>
    <rPh sb="0" eb="2">
      <t>カンテイ</t>
    </rPh>
    <rPh sb="2" eb="4">
      <t>ギョウシャ</t>
    </rPh>
    <rPh sb="5" eb="7">
      <t>ショゾク</t>
    </rPh>
    <rPh sb="9" eb="12">
      <t>フドウサン</t>
    </rPh>
    <rPh sb="12" eb="15">
      <t>カンテイシ</t>
    </rPh>
    <rPh sb="15" eb="16">
      <t>トウ</t>
    </rPh>
    <phoneticPr fontId="3"/>
  </si>
  <si>
    <t>（件）</t>
    <rPh sb="1" eb="2">
      <t>ケン</t>
    </rPh>
    <phoneticPr fontId="3"/>
  </si>
  <si>
    <t>年</t>
  </si>
  <si>
    <t>大臣登録業者</t>
  </si>
  <si>
    <t>1業者平均</t>
    <rPh sb="1" eb="3">
      <t>ギョウシャ</t>
    </rPh>
    <phoneticPr fontId="3"/>
  </si>
  <si>
    <t>不動産鑑定評価基準に則らない価格等調査</t>
  </si>
  <si>
    <t>証券化</t>
    <rPh sb="0" eb="3">
      <t>ショウケンカ</t>
    </rPh>
    <phoneticPr fontId="20"/>
  </si>
  <si>
    <t>一件当たりの報酬額</t>
    <rPh sb="0" eb="2">
      <t>イッケン</t>
    </rPh>
    <rPh sb="2" eb="3">
      <t>ア</t>
    </rPh>
    <rPh sb="6" eb="9">
      <t>ホウシュウガク</t>
    </rPh>
    <phoneticPr fontId="3"/>
  </si>
  <si>
    <t>1事務所平均</t>
  </si>
  <si>
    <t>課　税</t>
    <rPh sb="0" eb="1">
      <t>カ</t>
    </rPh>
    <rPh sb="2" eb="3">
      <t>ゼイ</t>
    </rPh>
    <phoneticPr fontId="20"/>
  </si>
  <si>
    <t>鑑定業者に所属する不動産鑑定士等１人当たりの平均</t>
    <rPh sb="0" eb="2">
      <t>カンテイ</t>
    </rPh>
    <rPh sb="2" eb="4">
      <t>ギョウシャ</t>
    </rPh>
    <rPh sb="5" eb="7">
      <t>ショゾク</t>
    </rPh>
    <rPh sb="9" eb="12">
      <t>フドウサン</t>
    </rPh>
    <rPh sb="12" eb="15">
      <t>カンテイシ</t>
    </rPh>
    <rPh sb="15" eb="16">
      <t>トウ</t>
    </rPh>
    <rPh sb="17" eb="18">
      <t>ヒト</t>
    </rPh>
    <rPh sb="18" eb="19">
      <t>ア</t>
    </rPh>
    <rPh sb="22" eb="24">
      <t>ヘイキン</t>
    </rPh>
    <phoneticPr fontId="3"/>
  </si>
  <si>
    <t>価格評価（不動産鑑定評価基準に則らない価格等調査）</t>
    <rPh sb="0" eb="2">
      <t>カカク</t>
    </rPh>
    <rPh sb="2" eb="4">
      <t>ヒョウカ</t>
    </rPh>
    <rPh sb="5" eb="10">
      <t>フドウサンカンテイ</t>
    </rPh>
    <rPh sb="10" eb="12">
      <t>ヒョウカ</t>
    </rPh>
    <rPh sb="12" eb="14">
      <t>キジュン</t>
    </rPh>
    <rPh sb="15" eb="16">
      <t>ノット</t>
    </rPh>
    <rPh sb="19" eb="21">
      <t>カカク</t>
    </rPh>
    <rPh sb="21" eb="22">
      <t>トウ</t>
    </rPh>
    <rPh sb="22" eb="24">
      <t>チョウサ</t>
    </rPh>
    <phoneticPr fontId="20"/>
  </si>
  <si>
    <t>件数</t>
    <rPh sb="0" eb="2">
      <t>ケンスウ</t>
    </rPh>
    <phoneticPr fontId="3"/>
  </si>
  <si>
    <t>対前年比</t>
    <rPh sb="0" eb="1">
      <t>タイ</t>
    </rPh>
    <rPh sb="1" eb="4">
      <t>ゼンネンヒ</t>
    </rPh>
    <phoneticPr fontId="3"/>
  </si>
  <si>
    <t>その他</t>
    <rPh sb="2" eb="3">
      <t>タ</t>
    </rPh>
    <phoneticPr fontId="20"/>
  </si>
  <si>
    <t>報酬額</t>
    <rPh sb="0" eb="3">
      <t>ホウシュウガク</t>
    </rPh>
    <phoneticPr fontId="3"/>
  </si>
  <si>
    <t>　　　「鑑定業者に所属する不動産鑑定士等の数」は、事務所ごとの不動産鑑定士等の数を集計したものである。（以下の表についても同じ。）</t>
    <rPh sb="4" eb="6">
      <t>カンテイ</t>
    </rPh>
    <rPh sb="6" eb="8">
      <t>ギョウシャ</t>
    </rPh>
    <rPh sb="9" eb="11">
      <t>ショゾク</t>
    </rPh>
    <rPh sb="13" eb="16">
      <t>フドウサン</t>
    </rPh>
    <rPh sb="16" eb="19">
      <t>カンテイシ</t>
    </rPh>
    <rPh sb="19" eb="20">
      <t>トウ</t>
    </rPh>
    <rPh sb="21" eb="22">
      <t>カズ</t>
    </rPh>
    <rPh sb="25" eb="28">
      <t>ジムショ</t>
    </rPh>
    <rPh sb="31" eb="34">
      <t>フドウサン</t>
    </rPh>
    <rPh sb="34" eb="37">
      <t>カンテイシ</t>
    </rPh>
    <rPh sb="37" eb="38">
      <t>トウ</t>
    </rPh>
    <rPh sb="39" eb="40">
      <t>カズ</t>
    </rPh>
    <rPh sb="41" eb="43">
      <t>シュウケイ</t>
    </rPh>
    <phoneticPr fontId="3"/>
  </si>
  <si>
    <t>合　　計</t>
  </si>
  <si>
    <t>争　　訟</t>
  </si>
  <si>
    <t>（％）</t>
  </si>
  <si>
    <t>1,000万～3,000万円</t>
  </si>
  <si>
    <t>（千円）</t>
  </si>
  <si>
    <t>大臣登録</t>
  </si>
  <si>
    <t>国・独立行政法人等</t>
    <rPh sb="2" eb="4">
      <t>ドクリツ</t>
    </rPh>
    <rPh sb="4" eb="6">
      <t>ギョウセイ</t>
    </rPh>
    <rPh sb="6" eb="8">
      <t>ホウジン</t>
    </rPh>
    <rPh sb="8" eb="9">
      <t>トウ</t>
    </rPh>
    <phoneticPr fontId="20"/>
  </si>
  <si>
    <t>不動産鑑定評価基準に則った鑑定評価</t>
    <rPh sb="0" eb="3">
      <t>フドウサン</t>
    </rPh>
    <rPh sb="3" eb="5">
      <t>カンテイ</t>
    </rPh>
    <rPh sb="5" eb="7">
      <t>ヒョウカ</t>
    </rPh>
    <rPh sb="7" eb="9">
      <t>キジュン</t>
    </rPh>
    <rPh sb="10" eb="11">
      <t>ノット</t>
    </rPh>
    <rPh sb="13" eb="15">
      <t>カンテイ</t>
    </rPh>
    <rPh sb="15" eb="17">
      <t>ヒョウカ</t>
    </rPh>
    <phoneticPr fontId="20"/>
  </si>
  <si>
    <t>資産評価</t>
  </si>
  <si>
    <t>（単位：件、千円）</t>
  </si>
  <si>
    <t>売　　買</t>
  </si>
  <si>
    <t>２５億円超</t>
  </si>
  <si>
    <t>担　　保</t>
  </si>
  <si>
    <t>補　　償</t>
  </si>
  <si>
    <t>3,000万～5,000万円</t>
  </si>
  <si>
    <t>件 数</t>
  </si>
  <si>
    <t>報 酬</t>
  </si>
  <si>
    <t>構成比（％）</t>
  </si>
  <si>
    <t>知事登録業者</t>
  </si>
  <si>
    <t>合計</t>
    <rPh sb="0" eb="2">
      <t>ゴウケイ</t>
    </rPh>
    <phoneticPr fontId="20"/>
  </si>
  <si>
    <t>不動産鑑定評価基準に則らない価格等調査</t>
    <rPh sb="0" eb="3">
      <t>フドウサン</t>
    </rPh>
    <rPh sb="3" eb="5">
      <t>カンテイ</t>
    </rPh>
    <rPh sb="5" eb="7">
      <t>ヒョウカ</t>
    </rPh>
    <rPh sb="7" eb="9">
      <t>キジュン</t>
    </rPh>
    <rPh sb="10" eb="11">
      <t>ノット</t>
    </rPh>
    <rPh sb="14" eb="16">
      <t>カカク</t>
    </rPh>
    <rPh sb="16" eb="17">
      <t>トウ</t>
    </rPh>
    <rPh sb="17" eb="19">
      <t>チョウサ</t>
    </rPh>
    <phoneticPr fontId="20"/>
  </si>
  <si>
    <t>計</t>
    <rPh sb="0" eb="1">
      <t>ケイ</t>
    </rPh>
    <phoneticPr fontId="20"/>
  </si>
  <si>
    <t>賃 貸 借</t>
  </si>
  <si>
    <t>1,000万円以下</t>
    <rPh sb="7" eb="9">
      <t>イカ</t>
    </rPh>
    <phoneticPr fontId="20"/>
  </si>
  <si>
    <t>１億～５億円</t>
  </si>
  <si>
    <t>価格評価（不動産鑑定評価基準に則った鑑定評価）</t>
    <rPh sb="0" eb="2">
      <t>カカク</t>
    </rPh>
    <rPh sb="2" eb="4">
      <t>ヒョウカ</t>
    </rPh>
    <rPh sb="5" eb="10">
      <t>フドウサンカンテイ</t>
    </rPh>
    <rPh sb="10" eb="12">
      <t>ヒョウカ</t>
    </rPh>
    <rPh sb="12" eb="14">
      <t>キジュン</t>
    </rPh>
    <rPh sb="15" eb="16">
      <t>ノット</t>
    </rPh>
    <rPh sb="18" eb="20">
      <t>カンテイ</t>
    </rPh>
    <rPh sb="20" eb="22">
      <t>ヒョウカ</t>
    </rPh>
    <phoneticPr fontId="20"/>
  </si>
  <si>
    <t>地方公共団体等</t>
    <rPh sb="6" eb="7">
      <t>トウ</t>
    </rPh>
    <phoneticPr fontId="20"/>
  </si>
  <si>
    <t>金融機関</t>
    <rPh sb="0" eb="2">
      <t>キンユウ</t>
    </rPh>
    <rPh sb="2" eb="4">
      <t>キカン</t>
    </rPh>
    <phoneticPr fontId="20"/>
  </si>
  <si>
    <t>不動産関連事業法人等</t>
    <rPh sb="0" eb="3">
      <t>フドウサン</t>
    </rPh>
    <rPh sb="3" eb="5">
      <t>カンレン</t>
    </rPh>
    <rPh sb="5" eb="7">
      <t>ジギョウ</t>
    </rPh>
    <rPh sb="7" eb="9">
      <t>ホウジン</t>
    </rPh>
    <rPh sb="9" eb="10">
      <t>トウ</t>
    </rPh>
    <phoneticPr fontId="20"/>
  </si>
  <si>
    <t>令和2年</t>
    <rPh sb="0" eb="2">
      <t>レイワ</t>
    </rPh>
    <rPh sb="3" eb="4">
      <t>ネン</t>
    </rPh>
    <phoneticPr fontId="3"/>
  </si>
  <si>
    <t>その他民間法人</t>
    <rPh sb="2" eb="3">
      <t>タ</t>
    </rPh>
    <rPh sb="3" eb="5">
      <t>ミンカン</t>
    </rPh>
    <rPh sb="5" eb="7">
      <t>ホウジン</t>
    </rPh>
    <phoneticPr fontId="20"/>
  </si>
  <si>
    <t>鑑定人等としての業務とは、民事訴訟法第213条に</t>
    <rPh sb="0" eb="2">
      <t>カンテイ</t>
    </rPh>
    <rPh sb="2" eb="3">
      <t>ニン</t>
    </rPh>
    <rPh sb="3" eb="4">
      <t>トウ</t>
    </rPh>
    <rPh sb="8" eb="10">
      <t>ギョウム</t>
    </rPh>
    <rPh sb="13" eb="15">
      <t>ミンジ</t>
    </rPh>
    <rPh sb="15" eb="17">
      <t>ソショウ</t>
    </rPh>
    <rPh sb="17" eb="18">
      <t>ホウ</t>
    </rPh>
    <rPh sb="18" eb="19">
      <t>ダイ</t>
    </rPh>
    <rPh sb="22" eb="23">
      <t>ジョウ</t>
    </rPh>
    <phoneticPr fontId="20"/>
  </si>
  <si>
    <t>個　　人</t>
  </si>
  <si>
    <t>賃料評価</t>
    <rPh sb="0" eb="2">
      <t>チンリョウ</t>
    </rPh>
    <rPh sb="2" eb="4">
      <t>ヒョウカ</t>
    </rPh>
    <phoneticPr fontId="20"/>
  </si>
  <si>
    <t>課税の変動率等の調査</t>
    <rPh sb="0" eb="2">
      <t>カゼイ</t>
    </rPh>
    <rPh sb="3" eb="5">
      <t>ヘンドウ</t>
    </rPh>
    <rPh sb="5" eb="6">
      <t>リツ</t>
    </rPh>
    <rPh sb="6" eb="7">
      <t>トウ</t>
    </rPh>
    <rPh sb="8" eb="10">
      <t>チョウサ</t>
    </rPh>
    <phoneticPr fontId="20"/>
  </si>
  <si>
    <t>市場調査・需要予測等の調査</t>
    <rPh sb="0" eb="2">
      <t>シジョウ</t>
    </rPh>
    <rPh sb="2" eb="4">
      <t>チョウサ</t>
    </rPh>
    <rPh sb="5" eb="7">
      <t>ジュヨウ</t>
    </rPh>
    <rPh sb="7" eb="9">
      <t>ヨソク</t>
    </rPh>
    <rPh sb="9" eb="10">
      <t>トウ</t>
    </rPh>
    <rPh sb="11" eb="13">
      <t>チョウサ</t>
    </rPh>
    <phoneticPr fontId="20"/>
  </si>
  <si>
    <t>不動産の利活用の調査</t>
    <rPh sb="0" eb="3">
      <t>フドウサン</t>
    </rPh>
    <rPh sb="4" eb="7">
      <t>リカツヨウ</t>
    </rPh>
    <rPh sb="8" eb="10">
      <t>チョウサ</t>
    </rPh>
    <phoneticPr fontId="20"/>
  </si>
  <si>
    <t>固定資産の時点修正率等の調査</t>
    <rPh sb="0" eb="2">
      <t>コテイ</t>
    </rPh>
    <rPh sb="2" eb="4">
      <t>シサ</t>
    </rPh>
    <rPh sb="5" eb="7">
      <t>ジテン</t>
    </rPh>
    <rPh sb="7" eb="9">
      <t>シュウセイ</t>
    </rPh>
    <rPh sb="9" eb="10">
      <t>リツ</t>
    </rPh>
    <rPh sb="10" eb="11">
      <t>トウ</t>
    </rPh>
    <rPh sb="12" eb="14">
      <t>チョウサ</t>
    </rPh>
    <phoneticPr fontId="20"/>
  </si>
  <si>
    <t>※「鑑定人等としての業務」を除く</t>
    <rPh sb="2" eb="4">
      <t>カンテイ</t>
    </rPh>
    <rPh sb="4" eb="5">
      <t>ニン</t>
    </rPh>
    <rPh sb="5" eb="6">
      <t>トウ</t>
    </rPh>
    <rPh sb="10" eb="12">
      <t>ギョウム</t>
    </rPh>
    <rPh sb="14" eb="15">
      <t>ノゾ</t>
    </rPh>
    <phoneticPr fontId="20"/>
  </si>
  <si>
    <t>個人</t>
    <rPh sb="0" eb="2">
      <t>コジン</t>
    </rPh>
    <phoneticPr fontId="20"/>
  </si>
  <si>
    <t xml:space="preserve">  表６　依頼目的別　件数及び報酬（不動産鑑定評価の隣接・周辺業務）</t>
    <rPh sb="18" eb="21">
      <t>フドウサン</t>
    </rPh>
    <rPh sb="21" eb="23">
      <t>カンテイ</t>
    </rPh>
    <rPh sb="23" eb="25">
      <t>ヒョウカ</t>
    </rPh>
    <rPh sb="26" eb="28">
      <t>リンセツ</t>
    </rPh>
    <rPh sb="29" eb="31">
      <t>シュウヘン</t>
    </rPh>
    <rPh sb="31" eb="33">
      <t>ギョウム</t>
    </rPh>
    <phoneticPr fontId="20"/>
  </si>
  <si>
    <t xml:space="preserve">  表７　依頼先別　件数及び報酬（不動産鑑定評価の隣接・周辺業務）</t>
    <rPh sb="7" eb="8">
      <t>サキ</t>
    </rPh>
    <rPh sb="17" eb="20">
      <t>フドウサン</t>
    </rPh>
    <rPh sb="20" eb="22">
      <t>カンテイ</t>
    </rPh>
    <rPh sb="22" eb="24">
      <t>ヒョウカ</t>
    </rPh>
    <rPh sb="25" eb="27">
      <t>リンセツ</t>
    </rPh>
    <rPh sb="28" eb="30">
      <t>シュウヘン</t>
    </rPh>
    <rPh sb="30" eb="32">
      <t>ギョウム</t>
    </rPh>
    <phoneticPr fontId="20"/>
  </si>
  <si>
    <t>鑑定人等としての業務</t>
    <rPh sb="0" eb="2">
      <t>カンテイ</t>
    </rPh>
    <rPh sb="2" eb="3">
      <t>ニン</t>
    </rPh>
    <rPh sb="3" eb="4">
      <t>トウ</t>
    </rPh>
    <rPh sb="8" eb="10">
      <t>ギョウム</t>
    </rPh>
    <phoneticPr fontId="20"/>
  </si>
  <si>
    <t>（注）</t>
  </si>
  <si>
    <t>規定する裁判所等の指定に基づいて行う業務をいう。</t>
    <rPh sb="0" eb="2">
      <t>キテイ</t>
    </rPh>
    <rPh sb="4" eb="7">
      <t>サイバンショ</t>
    </rPh>
    <rPh sb="7" eb="8">
      <t>トウ</t>
    </rPh>
    <rPh sb="9" eb="11">
      <t>シテイ</t>
    </rPh>
    <rPh sb="12" eb="13">
      <t>モト</t>
    </rPh>
    <rPh sb="16" eb="17">
      <t>オコナ</t>
    </rPh>
    <rPh sb="18" eb="20">
      <t>ギョウム</t>
    </rPh>
    <phoneticPr fontId="20"/>
  </si>
  <si>
    <t>不動産鑑定評価基準に則った鑑定評価</t>
    <rPh sb="0" eb="5">
      <t>フドウサンカンテイ</t>
    </rPh>
    <rPh sb="5" eb="7">
      <t>ヒョウカ</t>
    </rPh>
    <rPh sb="7" eb="9">
      <t>キジュン</t>
    </rPh>
    <rPh sb="10" eb="11">
      <t>ノット</t>
    </rPh>
    <rPh sb="13" eb="15">
      <t>カンテイ</t>
    </rPh>
    <rPh sb="15" eb="17">
      <t>ヒョウカ</t>
    </rPh>
    <phoneticPr fontId="20"/>
  </si>
  <si>
    <t>左記以外の価格等調査</t>
    <rPh sb="0" eb="2">
      <t>サキ</t>
    </rPh>
    <rPh sb="2" eb="4">
      <t>イガイ</t>
    </rPh>
    <rPh sb="5" eb="7">
      <t>カカク</t>
    </rPh>
    <rPh sb="7" eb="8">
      <t>トウ</t>
    </rPh>
    <rPh sb="8" eb="10">
      <t>チョウサ</t>
    </rPh>
    <phoneticPr fontId="20"/>
  </si>
  <si>
    <t>取引事例等
資料収集その他</t>
    <rPh sb="0" eb="2">
      <t>トリヒキ</t>
    </rPh>
    <rPh sb="2" eb="4">
      <t>ジレイ</t>
    </rPh>
    <rPh sb="4" eb="5">
      <t>トウ</t>
    </rPh>
    <rPh sb="6" eb="8">
      <t>シリョウ</t>
    </rPh>
    <rPh sb="8" eb="10">
      <t>シュウシュウ</t>
    </rPh>
    <rPh sb="12" eb="13">
      <t>タ</t>
    </rPh>
    <phoneticPr fontId="20"/>
  </si>
  <si>
    <t>地価公示・地価調査</t>
    <rPh sb="0" eb="2">
      <t>チカ</t>
    </rPh>
    <rPh sb="2" eb="4">
      <t>コウジ</t>
    </rPh>
    <rPh sb="5" eb="7">
      <t>チカ</t>
    </rPh>
    <rPh sb="7" eb="9">
      <t>チョウサ</t>
    </rPh>
    <phoneticPr fontId="20"/>
  </si>
  <si>
    <t xml:space="preserve">  表８　鑑定人等としての業務</t>
    <rPh sb="5" eb="7">
      <t>カンテイ</t>
    </rPh>
    <rPh sb="7" eb="8">
      <t>ニン</t>
    </rPh>
    <rPh sb="8" eb="9">
      <t>トウ</t>
    </rPh>
    <rPh sb="13" eb="15">
      <t>ギョウム</t>
    </rPh>
    <phoneticPr fontId="20"/>
  </si>
  <si>
    <t xml:space="preserve">  表９　他の不動産鑑定業者からの再受託</t>
    <rPh sb="5" eb="6">
      <t>ホカ</t>
    </rPh>
    <rPh sb="7" eb="10">
      <t>フドウサン</t>
    </rPh>
    <rPh sb="10" eb="12">
      <t>カンテイ</t>
    </rPh>
    <rPh sb="12" eb="14">
      <t>ギョウシャ</t>
    </rPh>
    <rPh sb="17" eb="18">
      <t>サイ</t>
    </rPh>
    <rPh sb="18" eb="20">
      <t>ジュタク</t>
    </rPh>
    <phoneticPr fontId="20"/>
  </si>
  <si>
    <t>令和2年</t>
    <phoneticPr fontId="20"/>
  </si>
  <si>
    <t xml:space="preserve"> </t>
    <phoneticPr fontId="20"/>
  </si>
  <si>
    <t>国・独立行政法人等</t>
    <rPh sb="0" eb="1">
      <t>クニ</t>
    </rPh>
    <rPh sb="2" eb="4">
      <t>ドクリツ</t>
    </rPh>
    <rPh sb="4" eb="6">
      <t>ギョウセイ</t>
    </rPh>
    <rPh sb="6" eb="8">
      <t>ホウジン</t>
    </rPh>
    <rPh sb="8" eb="9">
      <t>トウ</t>
    </rPh>
    <phoneticPr fontId="20"/>
  </si>
  <si>
    <t>地方公共団体等</t>
    <rPh sb="0" eb="2">
      <t>チホウ</t>
    </rPh>
    <rPh sb="2" eb="4">
      <t>コウキョウ</t>
    </rPh>
    <rPh sb="4" eb="6">
      <t>ダンタイ</t>
    </rPh>
    <rPh sb="6" eb="7">
      <t>トウ</t>
    </rPh>
    <phoneticPr fontId="20"/>
  </si>
  <si>
    <t>※「鑑定人等としての業務」を含む</t>
    <rPh sb="2" eb="4">
      <t>カンテイ</t>
    </rPh>
    <rPh sb="4" eb="5">
      <t>ニン</t>
    </rPh>
    <rPh sb="5" eb="6">
      <t>トウ</t>
    </rPh>
    <rPh sb="10" eb="12">
      <t>ギョウム</t>
    </rPh>
    <rPh sb="14" eb="15">
      <t>フク</t>
    </rPh>
    <phoneticPr fontId="20"/>
  </si>
  <si>
    <t xml:space="preserve">  表２　依頼目的別　件数及び報酬（価格評価）</t>
    <phoneticPr fontId="20"/>
  </si>
  <si>
    <t xml:space="preserve">  表３　依頼目的別　件数及び報酬（賃料評価）</t>
    <phoneticPr fontId="20"/>
  </si>
  <si>
    <t xml:space="preserve">  表４　１件当たりの鑑定評価額別　件数及び報酬（価格評価）</t>
    <phoneticPr fontId="20"/>
  </si>
  <si>
    <t xml:space="preserve">  表５　依頼先別　件数及び報酬（価格評価及び賃料評価）</t>
    <phoneticPr fontId="20"/>
  </si>
  <si>
    <t>（注）「業者」、「事務所」及び「鑑定業者に所属する不動産鑑定士等の数」は、令和３年1月1日現在のものである。</t>
    <rPh sb="37" eb="39">
      <t>レイワ</t>
    </rPh>
    <rPh sb="40" eb="41">
      <t>ネン</t>
    </rPh>
    <rPh sb="41" eb="42">
      <t>ヘイネン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</si>
</sst>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&quot;△ &quot;#,##0.0"/>
    <numFmt numFmtId="177" formatCode="#,##0.0_);\-#,##0.0"/>
  </numFmts>
  <fonts count="23" x14ac:knownFonts="1">
    <font>
      <sz val="11"/>
      <name val="ＭＳ Ｐゴシック"/>
      <family val="3"/>
    </font>
    <font>
      <sz val="11"/>
      <name val="ＭＳ Ｐゴシック"/>
      <family val="3"/>
    </font>
    <font>
      <sz val="10"/>
      <color indexed="8"/>
      <name val="MS Sans Serif"/>
      <family val="2"/>
    </font>
    <font>
      <sz val="6"/>
      <name val="ＭＳ Ｐゴシック"/>
      <family val="3"/>
      <scheme val="minor"/>
    </font>
    <font>
      <sz val="10"/>
      <color theme="1"/>
      <name val="ＭＳ ゴシック"/>
      <family val="3"/>
    </font>
    <font>
      <b/>
      <sz val="12"/>
      <color theme="1"/>
      <name val="ＭＳ ゴシック"/>
      <family val="3"/>
    </font>
    <font>
      <b/>
      <sz val="10"/>
      <color theme="1"/>
      <name val="ＭＳ 明朝"/>
      <family val="1"/>
    </font>
    <font>
      <b/>
      <sz val="10"/>
      <color theme="1"/>
      <name val="ＭＳ ゴシック"/>
      <family val="3"/>
    </font>
    <font>
      <sz val="10"/>
      <color theme="1"/>
      <name val="ＭＳ 明朝"/>
      <family val="1"/>
    </font>
    <font>
      <sz val="10"/>
      <color indexed="8"/>
      <name val="ＭＳ 明朝"/>
      <family val="1"/>
    </font>
    <font>
      <u/>
      <sz val="10"/>
      <color theme="1"/>
      <name val="ＭＳ ゴシック"/>
      <family val="3"/>
    </font>
    <font>
      <sz val="12"/>
      <color indexed="8"/>
      <name val="ＭＳ ゴシック"/>
      <family val="3"/>
    </font>
    <font>
      <sz val="9"/>
      <color indexed="8"/>
      <name val="ＭＳ 明朝"/>
      <family val="1"/>
    </font>
    <font>
      <b/>
      <sz val="10"/>
      <color indexed="8"/>
      <name val="ＭＳ Ｐゴシック"/>
      <family val="3"/>
    </font>
    <font>
      <sz val="8.0500000000000007"/>
      <color indexed="8"/>
      <name val="ＭＳ 明朝"/>
      <family val="1"/>
    </font>
    <font>
      <sz val="10"/>
      <color indexed="9"/>
      <name val="ＭＳ 明朝"/>
      <family val="1"/>
    </font>
    <font>
      <sz val="10"/>
      <color indexed="8"/>
      <name val="ＭＳ Ｐゴシック"/>
      <family val="3"/>
    </font>
    <font>
      <sz val="8"/>
      <color indexed="8"/>
      <name val="ＭＳ 明朝"/>
      <family val="1"/>
    </font>
    <font>
      <sz val="8"/>
      <color indexed="8"/>
      <name val="MS Sans Serif"/>
      <family val="2"/>
    </font>
    <font>
      <sz val="9"/>
      <color indexed="8"/>
      <name val="ＭＳ ゴシック"/>
      <family val="3"/>
    </font>
    <font>
      <sz val="6"/>
      <name val="ＭＳ Ｐゴシック"/>
      <family val="3"/>
    </font>
    <font>
      <sz val="10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 applyAlignment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5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6" fillId="0" borderId="4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2" applyNumberFormat="1" applyFont="1" applyFill="1" applyBorder="1" applyAlignment="1" applyProtection="1"/>
    <xf numFmtId="0" fontId="7" fillId="0" borderId="0" xfId="2" applyNumberFormat="1" applyFont="1" applyFill="1" applyBorder="1" applyAlignment="1" applyProtection="1">
      <alignment horizontal="right"/>
    </xf>
    <xf numFmtId="0" fontId="8" fillId="0" borderId="2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vertical="center" shrinkToFit="1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3" fontId="9" fillId="0" borderId="6" xfId="2" applyNumberFormat="1" applyFont="1" applyFill="1" applyBorder="1" applyAlignment="1">
      <alignment horizontal="right" vertical="center" shrinkToFit="1"/>
    </xf>
    <xf numFmtId="3" fontId="9" fillId="0" borderId="2" xfId="2" applyNumberFormat="1" applyFont="1" applyFill="1" applyBorder="1" applyAlignment="1">
      <alignment horizontal="right" vertical="center" shrinkToFit="1"/>
    </xf>
    <xf numFmtId="3" fontId="9" fillId="0" borderId="1" xfId="2" applyNumberFormat="1" applyFont="1" applyFill="1" applyBorder="1" applyAlignment="1">
      <alignment horizontal="right" vertical="center" shrinkToFit="1"/>
    </xf>
    <xf numFmtId="3" fontId="9" fillId="0" borderId="7" xfId="2" applyNumberFormat="1" applyFont="1" applyFill="1" applyBorder="1" applyAlignment="1">
      <alignment horizontal="right" vertical="center" shrinkToFit="1"/>
    </xf>
    <xf numFmtId="3" fontId="9" fillId="0" borderId="4" xfId="2" applyNumberFormat="1" applyFont="1" applyFill="1" applyBorder="1" applyAlignment="1">
      <alignment horizontal="right" vertical="center" shrinkToFit="1"/>
    </xf>
    <xf numFmtId="3" fontId="8" fillId="0" borderId="3" xfId="2" applyNumberFormat="1" applyFont="1" applyFill="1" applyBorder="1" applyAlignment="1">
      <alignment horizontal="right" vertical="center" shrinkToFit="1"/>
    </xf>
    <xf numFmtId="3" fontId="4" fillId="0" borderId="0" xfId="2" applyNumberFormat="1" applyFont="1" applyFill="1" applyBorder="1" applyAlignment="1">
      <alignment horizontal="right" vertical="center" shrinkToFit="1"/>
    </xf>
    <xf numFmtId="0" fontId="6" fillId="0" borderId="1" xfId="2" applyNumberFormat="1" applyFont="1" applyFill="1" applyBorder="1" applyAlignment="1" applyProtection="1">
      <alignment horizontal="center" vertical="top"/>
    </xf>
    <xf numFmtId="0" fontId="6" fillId="0" borderId="2" xfId="2" applyNumberFormat="1" applyFont="1" applyFill="1" applyBorder="1" applyAlignment="1" applyProtection="1">
      <alignment horizontal="center" vertical="top"/>
    </xf>
    <xf numFmtId="176" fontId="8" fillId="0" borderId="1" xfId="2" applyNumberFormat="1" applyFont="1" applyFill="1" applyBorder="1" applyAlignment="1">
      <alignment horizontal="right" vertical="center" shrinkToFit="1"/>
    </xf>
    <xf numFmtId="176" fontId="8" fillId="0" borderId="7" xfId="2" applyNumberFormat="1" applyFont="1" applyFill="1" applyBorder="1" applyAlignment="1">
      <alignment horizontal="right" vertical="center" shrinkToFit="1"/>
    </xf>
    <xf numFmtId="176" fontId="8" fillId="0" borderId="8" xfId="2" applyNumberFormat="1" applyFont="1" applyFill="1" applyBorder="1" applyAlignment="1">
      <alignment horizontal="right" vertical="center" shrinkToFit="1"/>
    </xf>
    <xf numFmtId="176" fontId="8" fillId="0" borderId="2" xfId="2" applyNumberFormat="1" applyFont="1" applyFill="1" applyBorder="1" applyAlignment="1">
      <alignment horizontal="right" vertical="center" shrinkToFit="1"/>
    </xf>
    <xf numFmtId="177" fontId="4" fillId="0" borderId="0" xfId="2" applyNumberFormat="1" applyFont="1" applyFill="1" applyBorder="1" applyAlignment="1">
      <alignment horizontal="right" vertical="center" shrinkToFit="1"/>
    </xf>
    <xf numFmtId="3" fontId="9" fillId="0" borderId="9" xfId="2" applyNumberFormat="1" applyFont="1" applyFill="1" applyBorder="1" applyAlignment="1">
      <alignment vertical="center" shrinkToFit="1"/>
    </xf>
    <xf numFmtId="3" fontId="9" fillId="0" borderId="14" xfId="2" applyNumberFormat="1" applyFont="1" applyFill="1" applyBorder="1" applyAlignment="1">
      <alignment vertical="center" shrinkToFit="1"/>
    </xf>
    <xf numFmtId="3" fontId="9" fillId="0" borderId="10" xfId="2" applyNumberFormat="1" applyFont="1" applyFill="1" applyBorder="1" applyAlignment="1">
      <alignment vertical="center" shrinkToFit="1"/>
    </xf>
    <xf numFmtId="3" fontId="9" fillId="0" borderId="6" xfId="2" applyNumberFormat="1" applyFont="1" applyFill="1" applyBorder="1" applyAlignment="1">
      <alignment vertical="center" shrinkToFit="1"/>
    </xf>
    <xf numFmtId="3" fontId="9" fillId="0" borderId="15" xfId="2" applyNumberFormat="1" applyFont="1" applyFill="1" applyBorder="1" applyAlignment="1">
      <alignment vertical="center" shrinkToFit="1"/>
    </xf>
    <xf numFmtId="176" fontId="8" fillId="0" borderId="19" xfId="2" applyNumberFormat="1" applyFont="1" applyFill="1" applyBorder="1" applyAlignment="1">
      <alignment horizontal="right" vertical="center" shrinkToFit="1"/>
    </xf>
    <xf numFmtId="176" fontId="8" fillId="0" borderId="3" xfId="2" applyNumberFormat="1" applyFont="1" applyFill="1" applyBorder="1" applyAlignment="1">
      <alignment horizontal="right" vertical="center" shrinkToFit="1"/>
    </xf>
    <xf numFmtId="0" fontId="4" fillId="0" borderId="0" xfId="0" applyFont="1" applyFill="1" applyBorder="1">
      <alignment vertical="center"/>
    </xf>
    <xf numFmtId="3" fontId="8" fillId="0" borderId="2" xfId="2" applyNumberFormat="1" applyFont="1" applyFill="1" applyBorder="1" applyAlignment="1">
      <alignment horizontal="right" vertical="center" shrinkToFit="1"/>
    </xf>
    <xf numFmtId="3" fontId="8" fillId="0" borderId="7" xfId="2" applyNumberFormat="1" applyFont="1" applyFill="1" applyBorder="1" applyAlignment="1">
      <alignment horizontal="right" vertical="center" shrinkToFit="1"/>
    </xf>
    <xf numFmtId="0" fontId="10" fillId="0" borderId="0" xfId="2" applyNumberFormat="1" applyFont="1" applyFill="1" applyBorder="1" applyAlignment="1" applyProtection="1">
      <alignment horizontal="right" vertical="center"/>
    </xf>
    <xf numFmtId="3" fontId="8" fillId="0" borderId="19" xfId="2" applyNumberFormat="1" applyFont="1" applyFill="1" applyBorder="1" applyAlignment="1">
      <alignment horizontal="right" vertical="center" shrinkToFit="1"/>
    </xf>
    <xf numFmtId="0" fontId="2" fillId="0" borderId="0" xfId="3" applyBorder="1"/>
    <xf numFmtId="0" fontId="2" fillId="0" borderId="0" xfId="3" applyBorder="1" applyAlignment="1">
      <alignment vertical="center"/>
    </xf>
    <xf numFmtId="0" fontId="11" fillId="0" borderId="0" xfId="3" applyFont="1" applyAlignment="1">
      <alignment horizontal="left" vertical="center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 applyAlignment="1">
      <alignment horizontal="right" vertical="center"/>
    </xf>
    <xf numFmtId="0" fontId="12" fillId="0" borderId="1" xfId="3" applyFont="1" applyBorder="1" applyAlignment="1">
      <alignment horizontal="right" vertical="center"/>
    </xf>
    <xf numFmtId="0" fontId="12" fillId="0" borderId="20" xfId="3" applyFont="1" applyBorder="1" applyAlignment="1">
      <alignment horizontal="center" vertical="center"/>
    </xf>
    <xf numFmtId="0" fontId="12" fillId="0" borderId="0" xfId="3" applyFont="1" applyBorder="1" applyAlignment="1">
      <alignment horizontal="right" vertical="center"/>
    </xf>
    <xf numFmtId="0" fontId="13" fillId="0" borderId="0" xfId="3" applyFont="1" applyBorder="1"/>
    <xf numFmtId="0" fontId="14" fillId="0" borderId="6" xfId="3" applyFont="1" applyBorder="1" applyAlignment="1">
      <alignment horizontal="center" vertical="center"/>
    </xf>
    <xf numFmtId="177" fontId="9" fillId="0" borderId="6" xfId="3" applyNumberFormat="1" applyFont="1" applyBorder="1" applyAlignment="1">
      <alignment horizontal="right" vertical="center" shrinkToFit="1"/>
    </xf>
    <xf numFmtId="3" fontId="9" fillId="0" borderId="20" xfId="3" applyNumberFormat="1" applyFont="1" applyBorder="1" applyAlignment="1">
      <alignment horizontal="right" vertical="center" shrinkToFit="1"/>
    </xf>
    <xf numFmtId="177" fontId="9" fillId="0" borderId="0" xfId="3" applyNumberFormat="1" applyFont="1" applyBorder="1" applyAlignment="1">
      <alignment horizontal="right" vertical="center"/>
    </xf>
    <xf numFmtId="0" fontId="12" fillId="0" borderId="6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6" xfId="4" applyFont="1" applyBorder="1" applyAlignment="1">
      <alignment horizontal="centerContinuous" vertical="center"/>
    </xf>
    <xf numFmtId="3" fontId="9" fillId="0" borderId="22" xfId="4" applyNumberFormat="1" applyFont="1" applyBorder="1" applyAlignment="1">
      <alignment horizontal="right" vertical="center" shrinkToFit="1"/>
    </xf>
    <xf numFmtId="177" fontId="15" fillId="0" borderId="22" xfId="4" applyNumberFormat="1" applyFont="1" applyBorder="1" applyAlignment="1">
      <alignment horizontal="right" vertical="center" shrinkToFit="1"/>
    </xf>
    <xf numFmtId="3" fontId="15" fillId="0" borderId="22" xfId="4" applyNumberFormat="1" applyFont="1" applyBorder="1" applyAlignment="1">
      <alignment horizontal="right" vertical="center" shrinkToFit="1"/>
    </xf>
    <xf numFmtId="177" fontId="15" fillId="0" borderId="23" xfId="4" applyNumberFormat="1" applyFont="1" applyBorder="1" applyAlignment="1">
      <alignment horizontal="right" vertical="center" shrinkToFit="1"/>
    </xf>
    <xf numFmtId="3" fontId="15" fillId="0" borderId="24" xfId="4" applyNumberFormat="1" applyFont="1" applyBorder="1" applyAlignment="1">
      <alignment horizontal="right" vertical="center" shrinkToFit="1"/>
    </xf>
    <xf numFmtId="0" fontId="12" fillId="0" borderId="13" xfId="5" applyFont="1" applyBorder="1" applyAlignment="1">
      <alignment horizontal="centerContinuous" vertical="center"/>
    </xf>
    <xf numFmtId="0" fontId="12" fillId="0" borderId="13" xfId="5" applyFont="1" applyBorder="1" applyAlignment="1">
      <alignment horizontal="centerContinuous" vertical="center" shrinkToFit="1"/>
    </xf>
    <xf numFmtId="0" fontId="12" fillId="0" borderId="21" xfId="5" applyFont="1" applyBorder="1" applyAlignment="1">
      <alignment horizontal="centerContinuous" vertical="center" shrinkToFit="1"/>
    </xf>
    <xf numFmtId="0" fontId="12" fillId="0" borderId="21" xfId="5" applyFont="1" applyBorder="1" applyAlignment="1">
      <alignment horizontal="centerContinuous" vertical="center"/>
    </xf>
    <xf numFmtId="0" fontId="16" fillId="0" borderId="0" xfId="6" applyFont="1" applyBorder="1"/>
    <xf numFmtId="177" fontId="9" fillId="0" borderId="0" xfId="6" applyNumberFormat="1" applyFont="1" applyBorder="1" applyAlignment="1">
      <alignment horizontal="right" vertical="center" shrinkToFit="1"/>
    </xf>
    <xf numFmtId="0" fontId="19" fillId="0" borderId="0" xfId="6" applyFont="1" applyBorder="1" applyAlignment="1">
      <alignment horizontal="right"/>
    </xf>
    <xf numFmtId="0" fontId="19" fillId="0" borderId="0" xfId="6" applyFont="1" applyBorder="1"/>
    <xf numFmtId="3" fontId="9" fillId="0" borderId="3" xfId="2" applyNumberFormat="1" applyFont="1" applyFill="1" applyBorder="1" applyAlignment="1">
      <alignment horizontal="right" vertical="center" shrinkToFit="1"/>
    </xf>
    <xf numFmtId="3" fontId="9" fillId="0" borderId="3" xfId="2" applyNumberFormat="1" applyFont="1" applyFill="1" applyBorder="1" applyAlignment="1">
      <alignment vertical="center" shrinkToFit="1"/>
    </xf>
    <xf numFmtId="0" fontId="8" fillId="0" borderId="19" xfId="0" applyFont="1" applyFill="1" applyBorder="1" applyAlignment="1">
      <alignment vertical="center" shrinkToFit="1"/>
    </xf>
    <xf numFmtId="3" fontId="9" fillId="0" borderId="19" xfId="2" applyNumberFormat="1" applyFont="1" applyFill="1" applyBorder="1" applyAlignment="1">
      <alignment horizontal="right" vertical="center" shrinkToFit="1"/>
    </xf>
    <xf numFmtId="3" fontId="9" fillId="0" borderId="30" xfId="2" applyNumberFormat="1" applyFont="1" applyFill="1" applyBorder="1" applyAlignment="1">
      <alignment vertical="center" shrinkToFit="1"/>
    </xf>
    <xf numFmtId="3" fontId="9" fillId="0" borderId="11" xfId="2" applyNumberFormat="1" applyFont="1" applyFill="1" applyBorder="1" applyAlignment="1">
      <alignment vertical="center" shrinkToFit="1"/>
    </xf>
    <xf numFmtId="0" fontId="6" fillId="0" borderId="39" xfId="2" applyFont="1" applyFill="1" applyBorder="1" applyAlignment="1">
      <alignment horizontal="center" vertical="center"/>
    </xf>
    <xf numFmtId="3" fontId="8" fillId="0" borderId="40" xfId="2" applyNumberFormat="1" applyFont="1" applyFill="1" applyBorder="1" applyAlignment="1">
      <alignment horizontal="right" vertical="center" shrinkToFit="1"/>
    </xf>
    <xf numFmtId="3" fontId="8" fillId="0" borderId="41" xfId="2" applyNumberFormat="1" applyFont="1" applyFill="1" applyBorder="1" applyAlignment="1">
      <alignment horizontal="right" vertical="center" shrinkToFit="1"/>
    </xf>
    <xf numFmtId="3" fontId="8" fillId="0" borderId="42" xfId="2" applyNumberFormat="1" applyFont="1" applyFill="1" applyBorder="1" applyAlignment="1">
      <alignment horizontal="right" vertical="center" shrinkToFit="1"/>
    </xf>
    <xf numFmtId="3" fontId="9" fillId="0" borderId="7" xfId="2" applyNumberFormat="1" applyFont="1" applyFill="1" applyBorder="1" applyAlignment="1">
      <alignment horizontal="right" vertical="center"/>
    </xf>
    <xf numFmtId="0" fontId="21" fillId="0" borderId="2" xfId="0" applyFont="1" applyFill="1" applyBorder="1" applyAlignment="1">
      <alignment vertical="center" shrinkToFit="1"/>
    </xf>
    <xf numFmtId="3" fontId="21" fillId="0" borderId="7" xfId="2" applyNumberFormat="1" applyFont="1" applyFill="1" applyBorder="1" applyAlignment="1">
      <alignment horizontal="right" vertical="center" shrinkToFit="1"/>
    </xf>
    <xf numFmtId="176" fontId="21" fillId="0" borderId="7" xfId="2" applyNumberFormat="1" applyFont="1" applyFill="1" applyBorder="1" applyAlignment="1">
      <alignment horizontal="right" vertical="center" shrinkToFit="1"/>
    </xf>
    <xf numFmtId="3" fontId="22" fillId="0" borderId="7" xfId="2" applyNumberFormat="1" applyFont="1" applyFill="1" applyBorder="1" applyAlignment="1">
      <alignment horizontal="right" vertical="center"/>
    </xf>
    <xf numFmtId="0" fontId="21" fillId="0" borderId="7" xfId="0" applyFont="1" applyFill="1" applyBorder="1" applyAlignment="1">
      <alignment vertical="center" shrinkToFit="1"/>
    </xf>
    <xf numFmtId="3" fontId="21" fillId="0" borderId="19" xfId="2" applyNumberFormat="1" applyFont="1" applyFill="1" applyBorder="1" applyAlignment="1">
      <alignment horizontal="right" vertical="center" shrinkToFit="1"/>
    </xf>
    <xf numFmtId="3" fontId="21" fillId="0" borderId="41" xfId="2" applyNumberFormat="1" applyFont="1" applyFill="1" applyBorder="1" applyAlignment="1">
      <alignment horizontal="right" vertical="center" shrinkToFit="1"/>
    </xf>
    <xf numFmtId="3" fontId="8" fillId="0" borderId="8" xfId="2" applyNumberFormat="1" applyFont="1" applyFill="1" applyBorder="1" applyAlignment="1">
      <alignment horizontal="right" vertical="center" shrinkToFit="1"/>
    </xf>
    <xf numFmtId="3" fontId="9" fillId="0" borderId="8" xfId="2" applyNumberFormat="1" applyFont="1" applyFill="1" applyBorder="1" applyAlignment="1">
      <alignment horizontal="right" vertical="center" shrinkToFit="1"/>
    </xf>
    <xf numFmtId="3" fontId="8" fillId="0" borderId="43" xfId="2" applyNumberFormat="1" applyFont="1" applyFill="1" applyBorder="1" applyAlignment="1">
      <alignment horizontal="right" vertical="center" shrinkToFit="1"/>
    </xf>
    <xf numFmtId="0" fontId="6" fillId="0" borderId="32" xfId="2" applyFont="1" applyFill="1" applyBorder="1" applyAlignment="1">
      <alignment horizontal="center" vertical="center"/>
    </xf>
    <xf numFmtId="0" fontId="6" fillId="0" borderId="34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32" xfId="2" applyFont="1" applyFill="1" applyBorder="1" applyAlignment="1">
      <alignment horizontal="center" vertical="center" wrapText="1" shrinkToFit="1"/>
    </xf>
    <xf numFmtId="0" fontId="6" fillId="0" borderId="34" xfId="2" applyFont="1" applyFill="1" applyBorder="1" applyAlignment="1">
      <alignment horizontal="center" vertical="center" wrapText="1" shrinkToFit="1"/>
    </xf>
    <xf numFmtId="0" fontId="6" fillId="0" borderId="10" xfId="2" applyFont="1" applyFill="1" applyBorder="1" applyAlignment="1">
      <alignment horizontal="center" vertical="center" wrapText="1" shrinkToFit="1"/>
    </xf>
    <xf numFmtId="0" fontId="6" fillId="0" borderId="17" xfId="2" applyFont="1" applyFill="1" applyBorder="1" applyAlignment="1">
      <alignment horizontal="center" vertical="center" wrapText="1" shrinkToFit="1"/>
    </xf>
    <xf numFmtId="0" fontId="6" fillId="0" borderId="11" xfId="2" applyFont="1" applyFill="1" applyBorder="1" applyAlignment="1">
      <alignment horizontal="center" vertical="center" wrapText="1" shrinkToFit="1"/>
    </xf>
    <xf numFmtId="0" fontId="6" fillId="0" borderId="18" xfId="2" applyFont="1" applyFill="1" applyBorder="1" applyAlignment="1">
      <alignment horizontal="center" vertical="center" wrapText="1" shrinkToFit="1"/>
    </xf>
    <xf numFmtId="0" fontId="6" fillId="0" borderId="35" xfId="2" applyNumberFormat="1" applyFont="1" applyFill="1" applyBorder="1" applyAlignment="1" applyProtection="1">
      <alignment horizontal="center" vertical="center" wrapText="1" shrinkToFit="1"/>
    </xf>
    <xf numFmtId="0" fontId="6" fillId="0" borderId="37" xfId="2" applyNumberFormat="1" applyFont="1" applyFill="1" applyBorder="1" applyAlignment="1" applyProtection="1">
      <alignment horizontal="center" vertical="center" wrapText="1" shrinkToFit="1"/>
    </xf>
    <xf numFmtId="0" fontId="6" fillId="0" borderId="31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horizontal="center" vertical="center"/>
    </xf>
    <xf numFmtId="0" fontId="6" fillId="0" borderId="38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 wrapText="1" shrinkToFit="1"/>
    </xf>
    <xf numFmtId="0" fontId="6" fillId="0" borderId="2" xfId="2" applyFont="1" applyFill="1" applyBorder="1" applyAlignment="1">
      <alignment horizontal="center" vertical="center" wrapText="1" shrinkToFit="1"/>
    </xf>
    <xf numFmtId="0" fontId="6" fillId="0" borderId="4" xfId="2" applyFont="1" applyFill="1" applyBorder="1" applyAlignment="1">
      <alignment horizontal="center" vertical="center" wrapText="1" shrinkToFit="1"/>
    </xf>
    <xf numFmtId="0" fontId="6" fillId="0" borderId="3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12" fillId="0" borderId="9" xfId="3" applyFont="1" applyBorder="1" applyAlignment="1">
      <alignment horizontal="center" vertical="center"/>
    </xf>
    <xf numFmtId="0" fontId="2" fillId="0" borderId="16" xfId="3" applyBorder="1"/>
    <xf numFmtId="0" fontId="12" fillId="0" borderId="6" xfId="3" applyFont="1" applyBorder="1" applyAlignment="1">
      <alignment horizontal="center" vertical="center"/>
    </xf>
    <xf numFmtId="0" fontId="2" fillId="0" borderId="6" xfId="3" applyBorder="1"/>
    <xf numFmtId="0" fontId="12" fillId="0" borderId="13" xfId="3" applyFont="1" applyBorder="1" applyAlignment="1">
      <alignment horizontal="center" vertical="center"/>
    </xf>
    <xf numFmtId="0" fontId="12" fillId="0" borderId="2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2" fillId="0" borderId="21" xfId="4" applyBorder="1"/>
    <xf numFmtId="0" fontId="12" fillId="0" borderId="13" xfId="5" applyFont="1" applyBorder="1" applyAlignment="1">
      <alignment horizontal="center" vertical="center" shrinkToFit="1"/>
    </xf>
    <xf numFmtId="0" fontId="12" fillId="0" borderId="21" xfId="5" applyFont="1" applyBorder="1" applyAlignment="1">
      <alignment horizontal="center" vertical="center" shrinkToFit="1"/>
    </xf>
    <xf numFmtId="0" fontId="12" fillId="0" borderId="3" xfId="5" applyFont="1" applyBorder="1" applyAlignment="1">
      <alignment horizontal="center" vertical="center"/>
    </xf>
    <xf numFmtId="0" fontId="17" fillId="0" borderId="13" xfId="6" applyFont="1" applyBorder="1" applyAlignment="1">
      <alignment horizontal="left" vertical="center" wrapText="1"/>
    </xf>
    <xf numFmtId="0" fontId="18" fillId="0" borderId="21" xfId="6" applyFont="1" applyBorder="1" applyAlignment="1">
      <alignment horizontal="left" wrapText="1"/>
    </xf>
    <xf numFmtId="0" fontId="17" fillId="0" borderId="6" xfId="6" applyFont="1" applyBorder="1" applyAlignment="1">
      <alignment horizontal="center" vertical="center"/>
    </xf>
    <xf numFmtId="0" fontId="18" fillId="0" borderId="6" xfId="6" applyFont="1" applyBorder="1"/>
    <xf numFmtId="0" fontId="17" fillId="0" borderId="9" xfId="6" applyFont="1" applyBorder="1" applyAlignment="1">
      <alignment horizontal="center" vertical="center"/>
    </xf>
    <xf numFmtId="0" fontId="18" fillId="0" borderId="16" xfId="6" applyFont="1" applyBorder="1"/>
    <xf numFmtId="0" fontId="17" fillId="0" borderId="13" xfId="6" applyFont="1" applyBorder="1" applyAlignment="1">
      <alignment horizontal="center" vertical="center" shrinkToFit="1"/>
    </xf>
    <xf numFmtId="0" fontId="18" fillId="0" borderId="21" xfId="6" applyFont="1" applyBorder="1" applyAlignment="1">
      <alignment shrinkToFit="1"/>
    </xf>
    <xf numFmtId="0" fontId="14" fillId="0" borderId="13" xfId="6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8" fontId="9" fillId="0" borderId="13" xfId="6" applyNumberFormat="1" applyFont="1" applyBorder="1" applyAlignment="1">
      <alignment horizontal="right" vertical="center" shrinkToFit="1"/>
    </xf>
    <xf numFmtId="38" fontId="0" fillId="0" borderId="21" xfId="0" applyNumberFormat="1" applyBorder="1" applyAlignment="1">
      <alignment horizontal="right" vertical="center" shrinkToFit="1"/>
    </xf>
    <xf numFmtId="38" fontId="9" fillId="0" borderId="25" xfId="6" applyNumberFormat="1" applyFon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8" fontId="9" fillId="0" borderId="26" xfId="6" applyNumberFormat="1" applyFont="1" applyBorder="1" applyAlignment="1">
      <alignment horizontal="right" vertical="center" shrinkToFit="1"/>
    </xf>
    <xf numFmtId="38" fontId="0" fillId="0" borderId="29" xfId="0" applyNumberFormat="1" applyBorder="1" applyAlignment="1">
      <alignment horizontal="right" vertical="center" shrinkToFit="1"/>
    </xf>
    <xf numFmtId="0" fontId="2" fillId="0" borderId="27" xfId="6" applyBorder="1" applyAlignment="1">
      <alignment shrinkToFit="1"/>
    </xf>
    <xf numFmtId="0" fontId="0" fillId="0" borderId="27" xfId="0" applyBorder="1" applyAlignment="1">
      <alignment shrinkToFit="1"/>
    </xf>
    <xf numFmtId="0" fontId="0" fillId="0" borderId="21" xfId="0" applyBorder="1" applyAlignment="1">
      <alignment shrinkToFit="1"/>
    </xf>
    <xf numFmtId="0" fontId="12" fillId="0" borderId="6" xfId="6" applyFont="1" applyBorder="1" applyAlignment="1">
      <alignment horizontal="center" vertical="center" wrapText="1" shrinkToFit="1"/>
    </xf>
    <xf numFmtId="0" fontId="2" fillId="0" borderId="6" xfId="6" applyBorder="1" applyAlignment="1">
      <alignment shrinkToFit="1"/>
    </xf>
    <xf numFmtId="0" fontId="12" fillId="0" borderId="9" xfId="6" applyFont="1" applyBorder="1" applyAlignment="1">
      <alignment horizontal="center" vertical="center" shrinkToFit="1"/>
    </xf>
    <xf numFmtId="0" fontId="2" fillId="0" borderId="16" xfId="6" applyBorder="1" applyAlignment="1">
      <alignment shrinkToFit="1"/>
    </xf>
    <xf numFmtId="0" fontId="12" fillId="0" borderId="6" xfId="6" applyFont="1" applyBorder="1" applyAlignment="1">
      <alignment horizontal="center" vertical="center" shrinkToFit="1"/>
    </xf>
    <xf numFmtId="0" fontId="12" fillId="0" borderId="13" xfId="6" applyFont="1" applyBorder="1" applyAlignment="1">
      <alignment horizontal="center" vertical="center" wrapText="1"/>
    </xf>
    <xf numFmtId="0" fontId="2" fillId="0" borderId="21" xfId="6" applyBorder="1" applyAlignment="1">
      <alignment wrapText="1"/>
    </xf>
  </cellXfs>
  <cellStyles count="7">
    <cellStyle name="標準" xfId="0" builtinId="0"/>
    <cellStyle name="標準 2" xfId="1"/>
    <cellStyle name="標準_Sheet1" xfId="2"/>
    <cellStyle name="標準_表11" xfId="3"/>
    <cellStyle name="標準_表12" xfId="4"/>
    <cellStyle name="標準_表14" xfId="5"/>
    <cellStyle name="標準_表1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tabSelected="1" zoomScale="90" zoomScaleNormal="90" workbookViewId="0">
      <selection activeCell="R1" sqref="R1"/>
    </sheetView>
  </sheetViews>
  <sheetFormatPr defaultRowHeight="12" x14ac:dyDescent="0.15"/>
  <cols>
    <col min="1" max="1" width="1.25" style="1" customWidth="1"/>
    <col min="2" max="2" width="9" style="1" customWidth="1"/>
    <col min="3" max="3" width="4.25" style="1" customWidth="1"/>
    <col min="4" max="5" width="7.375" style="1" customWidth="1"/>
    <col min="6" max="8" width="9" style="1" customWidth="1"/>
    <col min="9" max="9" width="11.25" style="1" customWidth="1"/>
    <col min="10" max="10" width="9" style="1" customWidth="1"/>
    <col min="11" max="16384" width="9" style="1"/>
  </cols>
  <sheetData>
    <row r="1" spans="2:19" ht="42" customHeight="1" thickBot="1" x14ac:dyDescent="0.2">
      <c r="B1" s="2" t="s">
        <v>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39" t="s">
        <v>60</v>
      </c>
    </row>
    <row r="2" spans="2:19" ht="13.5" customHeight="1" x14ac:dyDescent="0.15">
      <c r="B2" s="105" t="s">
        <v>11</v>
      </c>
      <c r="C2" s="108" t="s">
        <v>16</v>
      </c>
      <c r="D2" s="108" t="s">
        <v>10</v>
      </c>
      <c r="E2" s="111" t="s">
        <v>3</v>
      </c>
      <c r="F2" s="111" t="s">
        <v>14</v>
      </c>
      <c r="G2" s="91" t="s">
        <v>0</v>
      </c>
      <c r="H2" s="114"/>
      <c r="I2" s="114"/>
      <c r="J2" s="92"/>
      <c r="K2" s="91" t="s">
        <v>18</v>
      </c>
      <c r="L2" s="92"/>
      <c r="M2" s="91" t="s">
        <v>22</v>
      </c>
      <c r="N2" s="92"/>
      <c r="O2" s="97" t="s">
        <v>24</v>
      </c>
      <c r="P2" s="98"/>
      <c r="Q2" s="103" t="s">
        <v>21</v>
      </c>
    </row>
    <row r="3" spans="2:19" x14ac:dyDescent="0.15">
      <c r="B3" s="106"/>
      <c r="C3" s="109"/>
      <c r="D3" s="109"/>
      <c r="E3" s="112"/>
      <c r="F3" s="112"/>
      <c r="G3" s="93"/>
      <c r="H3" s="115"/>
      <c r="I3" s="115"/>
      <c r="J3" s="94"/>
      <c r="K3" s="93"/>
      <c r="L3" s="94"/>
      <c r="M3" s="93"/>
      <c r="N3" s="94"/>
      <c r="O3" s="99"/>
      <c r="P3" s="100"/>
      <c r="Q3" s="104"/>
    </row>
    <row r="4" spans="2:19" ht="18.75" customHeight="1" x14ac:dyDescent="0.15">
      <c r="B4" s="106"/>
      <c r="C4" s="109"/>
      <c r="D4" s="109"/>
      <c r="E4" s="112"/>
      <c r="F4" s="112"/>
      <c r="G4" s="95"/>
      <c r="H4" s="116"/>
      <c r="I4" s="116"/>
      <c r="J4" s="96"/>
      <c r="K4" s="95"/>
      <c r="L4" s="96"/>
      <c r="M4" s="95"/>
      <c r="N4" s="96"/>
      <c r="O4" s="101"/>
      <c r="P4" s="102"/>
      <c r="Q4" s="104"/>
    </row>
    <row r="5" spans="2:19" ht="17.25" customHeight="1" x14ac:dyDescent="0.15">
      <c r="B5" s="106"/>
      <c r="C5" s="109"/>
      <c r="D5" s="109"/>
      <c r="E5" s="112"/>
      <c r="F5" s="112"/>
      <c r="G5" s="22" t="s">
        <v>26</v>
      </c>
      <c r="H5" s="22" t="s">
        <v>27</v>
      </c>
      <c r="I5" s="22" t="s">
        <v>29</v>
      </c>
      <c r="J5" s="22" t="s">
        <v>27</v>
      </c>
      <c r="K5" s="22" t="s">
        <v>26</v>
      </c>
      <c r="L5" s="22" t="s">
        <v>29</v>
      </c>
      <c r="M5" s="22" t="s">
        <v>26</v>
      </c>
      <c r="N5" s="22" t="s">
        <v>29</v>
      </c>
      <c r="O5" s="22" t="s">
        <v>26</v>
      </c>
      <c r="P5" s="22" t="s">
        <v>29</v>
      </c>
      <c r="Q5" s="104"/>
    </row>
    <row r="6" spans="2:19" ht="23.25" customHeight="1" x14ac:dyDescent="0.15">
      <c r="B6" s="106"/>
      <c r="C6" s="109"/>
      <c r="D6" s="109"/>
      <c r="E6" s="112"/>
      <c r="F6" s="112"/>
      <c r="G6" s="23"/>
      <c r="H6" s="23"/>
      <c r="I6" s="23"/>
      <c r="J6" s="23"/>
      <c r="K6" s="23"/>
      <c r="L6" s="23"/>
      <c r="M6" s="23"/>
      <c r="N6" s="23"/>
      <c r="O6" s="23"/>
      <c r="P6" s="23"/>
      <c r="Q6" s="104"/>
    </row>
    <row r="7" spans="2:19" ht="12.75" thickBot="1" x14ac:dyDescent="0.2">
      <c r="B7" s="107"/>
      <c r="C7" s="110"/>
      <c r="D7" s="110"/>
      <c r="E7" s="113"/>
      <c r="F7" s="3" t="s">
        <v>5</v>
      </c>
      <c r="G7" s="3" t="s">
        <v>15</v>
      </c>
      <c r="H7" s="3" t="s">
        <v>33</v>
      </c>
      <c r="I7" s="3" t="s">
        <v>35</v>
      </c>
      <c r="J7" s="3" t="s">
        <v>33</v>
      </c>
      <c r="K7" s="3" t="s">
        <v>15</v>
      </c>
      <c r="L7" s="3" t="s">
        <v>35</v>
      </c>
      <c r="M7" s="3" t="s">
        <v>15</v>
      </c>
      <c r="N7" s="3" t="s">
        <v>35</v>
      </c>
      <c r="O7" s="3" t="s">
        <v>15</v>
      </c>
      <c r="P7" s="3" t="s">
        <v>35</v>
      </c>
      <c r="Q7" s="76" t="s">
        <v>35</v>
      </c>
    </row>
    <row r="8" spans="2:19" ht="26.1" customHeight="1" x14ac:dyDescent="0.15">
      <c r="B8" s="106" t="s">
        <v>36</v>
      </c>
      <c r="C8" s="11">
        <v>28</v>
      </c>
      <c r="D8" s="70">
        <v>81</v>
      </c>
      <c r="E8" s="70">
        <v>243</v>
      </c>
      <c r="F8" s="70">
        <v>918</v>
      </c>
      <c r="G8" s="70">
        <v>81178</v>
      </c>
      <c r="H8" s="35">
        <v>13.1</v>
      </c>
      <c r="I8" s="75">
        <v>15762843</v>
      </c>
      <c r="J8" s="35">
        <v>8.9</v>
      </c>
      <c r="K8" s="88">
        <f t="shared" ref="K8:K22" si="0">G8/D8</f>
        <v>1002.1975308641976</v>
      </c>
      <c r="L8" s="89">
        <f t="shared" ref="L8:L22" si="1">I8/D8</f>
        <v>194603</v>
      </c>
      <c r="M8" s="88">
        <f t="shared" ref="M8:M22" si="2">G8/E8</f>
        <v>334.06584362139915</v>
      </c>
      <c r="N8" s="89">
        <f t="shared" ref="N8:N17" si="3">I8/E8</f>
        <v>64867.666666666664</v>
      </c>
      <c r="O8" s="88">
        <f t="shared" ref="O8:O22" si="4">G8/F8</f>
        <v>88.429193899782135</v>
      </c>
      <c r="P8" s="88">
        <f t="shared" ref="P8:P22" si="5">I8/F8</f>
        <v>17170.852941176472</v>
      </c>
      <c r="Q8" s="90">
        <f t="shared" ref="Q8:Q22" si="6">I8/G8</f>
        <v>194.17629160610016</v>
      </c>
    </row>
    <row r="9" spans="2:19" ht="26.1" customHeight="1" x14ac:dyDescent="0.15">
      <c r="B9" s="106"/>
      <c r="C9" s="7">
        <v>29</v>
      </c>
      <c r="D9" s="16">
        <v>78</v>
      </c>
      <c r="E9" s="16">
        <v>240</v>
      </c>
      <c r="F9" s="16">
        <v>906</v>
      </c>
      <c r="G9" s="17">
        <v>110205</v>
      </c>
      <c r="H9" s="24">
        <f>100*G9/G8-100</f>
        <v>35.757224863879372</v>
      </c>
      <c r="I9" s="29">
        <v>18325037</v>
      </c>
      <c r="J9" s="24">
        <f>100*I9/I8-100</f>
        <v>16.254643911634474</v>
      </c>
      <c r="K9" s="38">
        <f t="shared" si="0"/>
        <v>1412.8846153846155</v>
      </c>
      <c r="L9" s="18">
        <f t="shared" si="1"/>
        <v>234936.37179487178</v>
      </c>
      <c r="M9" s="38">
        <f t="shared" si="2"/>
        <v>459.1875</v>
      </c>
      <c r="N9" s="18">
        <f t="shared" si="3"/>
        <v>76354.320833333331</v>
      </c>
      <c r="O9" s="38">
        <f t="shared" si="4"/>
        <v>121.63907284768212</v>
      </c>
      <c r="P9" s="38">
        <f t="shared" si="5"/>
        <v>20226.310154525385</v>
      </c>
      <c r="Q9" s="78">
        <f t="shared" si="6"/>
        <v>166.28135747016924</v>
      </c>
    </row>
    <row r="10" spans="2:19" ht="26.1" customHeight="1" x14ac:dyDescent="0.15">
      <c r="B10" s="106"/>
      <c r="C10" s="8">
        <v>30</v>
      </c>
      <c r="D10" s="17">
        <v>76</v>
      </c>
      <c r="E10" s="17">
        <v>236</v>
      </c>
      <c r="F10" s="17">
        <v>914</v>
      </c>
      <c r="G10" s="17">
        <v>76718</v>
      </c>
      <c r="H10" s="24">
        <f>100*G10/G9-100</f>
        <v>-30.386098634363236</v>
      </c>
      <c r="I10" s="29">
        <v>17314180</v>
      </c>
      <c r="J10" s="24">
        <f>100*I10/I9-100</f>
        <v>-5.5162617134142806</v>
      </c>
      <c r="K10" s="38">
        <f t="shared" si="0"/>
        <v>1009.4473684210526</v>
      </c>
      <c r="L10" s="18">
        <f t="shared" si="1"/>
        <v>227818.15789473685</v>
      </c>
      <c r="M10" s="38">
        <f t="shared" si="2"/>
        <v>325.07627118644069</v>
      </c>
      <c r="N10" s="18">
        <f t="shared" si="3"/>
        <v>73365.169491525419</v>
      </c>
      <c r="O10" s="38">
        <f t="shared" si="4"/>
        <v>83.936542669584242</v>
      </c>
      <c r="P10" s="38">
        <f t="shared" si="5"/>
        <v>18943.304157549235</v>
      </c>
      <c r="Q10" s="78">
        <f t="shared" si="6"/>
        <v>225.68601892645793</v>
      </c>
      <c r="S10" s="36"/>
    </row>
    <row r="11" spans="2:19" ht="26.1" customHeight="1" x14ac:dyDescent="0.15">
      <c r="B11" s="106"/>
      <c r="C11" s="9">
        <v>1</v>
      </c>
      <c r="D11" s="18">
        <v>75</v>
      </c>
      <c r="E11" s="18">
        <v>234</v>
      </c>
      <c r="F11" s="18">
        <v>942</v>
      </c>
      <c r="G11" s="18">
        <v>79542</v>
      </c>
      <c r="H11" s="25">
        <f>100*G11/G10-100</f>
        <v>3.6810135822101699</v>
      </c>
      <c r="I11" s="30">
        <v>18718421</v>
      </c>
      <c r="J11" s="25">
        <f>100*I11/I10-100</f>
        <v>8.1103523239333271</v>
      </c>
      <c r="K11" s="38">
        <f t="shared" si="0"/>
        <v>1060.56</v>
      </c>
      <c r="L11" s="18">
        <f t="shared" si="1"/>
        <v>249578.94666666666</v>
      </c>
      <c r="M11" s="38">
        <f t="shared" si="2"/>
        <v>339.92307692307691</v>
      </c>
      <c r="N11" s="18">
        <f t="shared" si="3"/>
        <v>79993.25213675214</v>
      </c>
      <c r="O11" s="38">
        <f t="shared" si="4"/>
        <v>84.439490445859875</v>
      </c>
      <c r="P11" s="38">
        <f t="shared" si="5"/>
        <v>19870.935244161359</v>
      </c>
      <c r="Q11" s="78">
        <f t="shared" si="6"/>
        <v>235.32751250911468</v>
      </c>
      <c r="S11" s="36"/>
    </row>
    <row r="12" spans="2:19" ht="26.1" customHeight="1" thickBot="1" x14ac:dyDescent="0.2">
      <c r="B12" s="107"/>
      <c r="C12" s="72">
        <v>2</v>
      </c>
      <c r="D12" s="73">
        <v>75</v>
      </c>
      <c r="E12" s="73">
        <v>231</v>
      </c>
      <c r="F12" s="73">
        <v>975</v>
      </c>
      <c r="G12" s="73">
        <v>110465</v>
      </c>
      <c r="H12" s="34">
        <f>100*G12/G11-100</f>
        <v>38.876316914334552</v>
      </c>
      <c r="I12" s="74">
        <v>21400326</v>
      </c>
      <c r="J12" s="34">
        <f>100*I12/I11-100</f>
        <v>14.327624108892522</v>
      </c>
      <c r="K12" s="40">
        <f t="shared" si="0"/>
        <v>1472.8666666666666</v>
      </c>
      <c r="L12" s="73">
        <f t="shared" si="1"/>
        <v>285337.68</v>
      </c>
      <c r="M12" s="40">
        <f t="shared" si="2"/>
        <v>478.20346320346323</v>
      </c>
      <c r="N12" s="73">
        <f t="shared" si="3"/>
        <v>92642.103896103901</v>
      </c>
      <c r="O12" s="40">
        <f t="shared" si="4"/>
        <v>113.2974358974359</v>
      </c>
      <c r="P12" s="40">
        <f t="shared" si="5"/>
        <v>21949.052307692309</v>
      </c>
      <c r="Q12" s="79">
        <f t="shared" si="6"/>
        <v>193.72947087312724</v>
      </c>
    </row>
    <row r="13" spans="2:19" ht="26.1" customHeight="1" x14ac:dyDescent="0.15">
      <c r="B13" s="105" t="s">
        <v>9</v>
      </c>
      <c r="C13" s="11">
        <v>28</v>
      </c>
      <c r="D13" s="70">
        <v>3130</v>
      </c>
      <c r="E13" s="70">
        <v>3146</v>
      </c>
      <c r="F13" s="70">
        <v>3811</v>
      </c>
      <c r="G13" s="70">
        <v>139558</v>
      </c>
      <c r="H13" s="35">
        <v>3.9</v>
      </c>
      <c r="I13" s="71">
        <v>21704446</v>
      </c>
      <c r="J13" s="35">
        <v>-0.8</v>
      </c>
      <c r="K13" s="20">
        <f t="shared" si="0"/>
        <v>44.587220447284345</v>
      </c>
      <c r="L13" s="20">
        <f t="shared" si="1"/>
        <v>6934.3277955271569</v>
      </c>
      <c r="M13" s="20">
        <f t="shared" si="2"/>
        <v>44.36045772409409</v>
      </c>
      <c r="N13" s="20">
        <f t="shared" si="3"/>
        <v>6899.0610298792117</v>
      </c>
      <c r="O13" s="20">
        <f t="shared" si="4"/>
        <v>36.619784833377068</v>
      </c>
      <c r="P13" s="20">
        <f t="shared" si="5"/>
        <v>5695.2101810548411</v>
      </c>
      <c r="Q13" s="77">
        <f t="shared" si="6"/>
        <v>155.5227647286433</v>
      </c>
    </row>
    <row r="14" spans="2:19" ht="26.1" customHeight="1" x14ac:dyDescent="0.15">
      <c r="B14" s="106"/>
      <c r="C14" s="9">
        <v>29</v>
      </c>
      <c r="D14" s="18">
        <v>3094</v>
      </c>
      <c r="E14" s="18">
        <v>3112</v>
      </c>
      <c r="F14" s="18">
        <v>3766</v>
      </c>
      <c r="G14" s="18">
        <v>411094</v>
      </c>
      <c r="H14" s="25">
        <f>100*G14/G13-100</f>
        <v>194.56856647415412</v>
      </c>
      <c r="I14" s="30">
        <v>40105230</v>
      </c>
      <c r="J14" s="25">
        <f>100*I14/I13-100</f>
        <v>84.778869730192611</v>
      </c>
      <c r="K14" s="20">
        <f t="shared" si="0"/>
        <v>132.86813186813185</v>
      </c>
      <c r="L14" s="20">
        <f t="shared" si="1"/>
        <v>12962.259211376859</v>
      </c>
      <c r="M14" s="20">
        <f t="shared" si="2"/>
        <v>132.0996143958869</v>
      </c>
      <c r="N14" s="20">
        <f t="shared" si="3"/>
        <v>12887.28470437018</v>
      </c>
      <c r="O14" s="20">
        <f t="shared" si="4"/>
        <v>109.15932023366967</v>
      </c>
      <c r="P14" s="20">
        <f t="shared" si="5"/>
        <v>10649.29102496017</v>
      </c>
      <c r="Q14" s="77">
        <f t="shared" si="6"/>
        <v>97.557322656132172</v>
      </c>
    </row>
    <row r="15" spans="2:19" ht="26.1" customHeight="1" x14ac:dyDescent="0.15">
      <c r="B15" s="106"/>
      <c r="C15" s="7">
        <v>30</v>
      </c>
      <c r="D15" s="16">
        <v>3061</v>
      </c>
      <c r="E15" s="16">
        <v>3080</v>
      </c>
      <c r="F15" s="16">
        <v>3735</v>
      </c>
      <c r="G15" s="16">
        <v>119532</v>
      </c>
      <c r="H15" s="27">
        <f>100*G15/G14-100</f>
        <v>-70.923438435005124</v>
      </c>
      <c r="I15" s="31">
        <v>19662231</v>
      </c>
      <c r="J15" s="27">
        <f>100*I15/I14-100</f>
        <v>-50.97339922997574</v>
      </c>
      <c r="K15" s="20">
        <f t="shared" si="0"/>
        <v>39.049983665468801</v>
      </c>
      <c r="L15" s="20">
        <f t="shared" si="1"/>
        <v>6423.4665142110425</v>
      </c>
      <c r="M15" s="20">
        <f t="shared" si="2"/>
        <v>38.809090909090912</v>
      </c>
      <c r="N15" s="20">
        <f t="shared" si="3"/>
        <v>6383.8412337662339</v>
      </c>
      <c r="O15" s="20">
        <f t="shared" si="4"/>
        <v>32.003212851405621</v>
      </c>
      <c r="P15" s="20">
        <f t="shared" si="5"/>
        <v>5264.3188755020083</v>
      </c>
      <c r="Q15" s="77">
        <f t="shared" si="6"/>
        <v>164.49344945286617</v>
      </c>
    </row>
    <row r="16" spans="2:19" ht="26.1" customHeight="1" x14ac:dyDescent="0.15">
      <c r="B16" s="106"/>
      <c r="C16" s="9">
        <v>1</v>
      </c>
      <c r="D16" s="18">
        <v>3106</v>
      </c>
      <c r="E16" s="18">
        <v>3124</v>
      </c>
      <c r="F16" s="18">
        <v>3556</v>
      </c>
      <c r="G16" s="18">
        <v>119913</v>
      </c>
      <c r="H16" s="25">
        <f>100*G16/G15-100</f>
        <v>0.31874309808252121</v>
      </c>
      <c r="I16" s="30">
        <v>19932208</v>
      </c>
      <c r="J16" s="25">
        <f>100*I16/I15-100</f>
        <v>1.3730740931687819</v>
      </c>
      <c r="K16" s="20">
        <f t="shared" si="0"/>
        <v>38.606889890534447</v>
      </c>
      <c r="L16" s="20">
        <f t="shared" si="1"/>
        <v>6417.3238892466197</v>
      </c>
      <c r="M16" s="20">
        <f t="shared" si="2"/>
        <v>38.384443021766963</v>
      </c>
      <c r="N16" s="20">
        <f t="shared" si="3"/>
        <v>6380.3482714468628</v>
      </c>
      <c r="O16" s="20">
        <f t="shared" si="4"/>
        <v>33.721316085489313</v>
      </c>
      <c r="P16" s="20">
        <f t="shared" si="5"/>
        <v>5605.2328458942629</v>
      </c>
      <c r="Q16" s="77">
        <f t="shared" si="6"/>
        <v>166.22224446056725</v>
      </c>
    </row>
    <row r="17" spans="2:17" ht="26.1" customHeight="1" thickBot="1" x14ac:dyDescent="0.2">
      <c r="B17" s="107"/>
      <c r="C17" s="10">
        <v>2</v>
      </c>
      <c r="D17" s="19">
        <v>3072</v>
      </c>
      <c r="E17" s="19">
        <v>3090</v>
      </c>
      <c r="F17" s="19">
        <v>3623</v>
      </c>
      <c r="G17" s="19">
        <v>394451</v>
      </c>
      <c r="H17" s="24">
        <f>100*G17/G16-100</f>
        <v>228.9476537156105</v>
      </c>
      <c r="I17" s="33">
        <v>40137781</v>
      </c>
      <c r="J17" s="34">
        <f>100*I17/I16-100</f>
        <v>101.37147374741423</v>
      </c>
      <c r="K17" s="37">
        <f t="shared" si="0"/>
        <v>128.40201822916666</v>
      </c>
      <c r="L17" s="40">
        <f t="shared" si="1"/>
        <v>13065.683919270834</v>
      </c>
      <c r="M17" s="40">
        <f t="shared" si="2"/>
        <v>127.65404530744337</v>
      </c>
      <c r="N17" s="40">
        <f t="shared" si="3"/>
        <v>12989.573139158576</v>
      </c>
      <c r="O17" s="40">
        <f t="shared" si="4"/>
        <v>108.87413745514766</v>
      </c>
      <c r="P17" s="40">
        <f t="shared" si="5"/>
        <v>11078.603643389457</v>
      </c>
      <c r="Q17" s="79">
        <f t="shared" si="6"/>
        <v>101.75606349077579</v>
      </c>
    </row>
    <row r="18" spans="2:17" ht="26.1" customHeight="1" x14ac:dyDescent="0.15">
      <c r="B18" s="105" t="s">
        <v>31</v>
      </c>
      <c r="C18" s="9">
        <v>28</v>
      </c>
      <c r="D18" s="38">
        <f>D8+D13</f>
        <v>3211</v>
      </c>
      <c r="E18" s="38">
        <f>E8+E13</f>
        <v>3389</v>
      </c>
      <c r="F18" s="38">
        <f>F8+F13</f>
        <v>4729</v>
      </c>
      <c r="G18" s="38">
        <f>G8+G13</f>
        <v>220736</v>
      </c>
      <c r="H18" s="26">
        <v>-62.343204779216997</v>
      </c>
      <c r="I18" s="38">
        <f>I8+I13</f>
        <v>37467289</v>
      </c>
      <c r="J18" s="25">
        <v>-35.186825347219525</v>
      </c>
      <c r="K18" s="88">
        <f t="shared" si="0"/>
        <v>68.743693553410154</v>
      </c>
      <c r="L18" s="20">
        <f t="shared" si="1"/>
        <v>11668.417626907505</v>
      </c>
      <c r="M18" s="20">
        <f t="shared" si="2"/>
        <v>65.133077604012982</v>
      </c>
      <c r="N18" s="20">
        <v>10614.7095738471</v>
      </c>
      <c r="O18" s="20">
        <f t="shared" si="4"/>
        <v>46.677098752378939</v>
      </c>
      <c r="P18" s="20">
        <f t="shared" si="5"/>
        <v>7922.8777754282091</v>
      </c>
      <c r="Q18" s="77">
        <f t="shared" si="6"/>
        <v>169.7380082995071</v>
      </c>
    </row>
    <row r="19" spans="2:17" ht="26.1" customHeight="1" x14ac:dyDescent="0.15">
      <c r="B19" s="106"/>
      <c r="C19" s="9">
        <v>29</v>
      </c>
      <c r="D19" s="38">
        <f t="shared" ref="D19:G19" si="7">D9+D14</f>
        <v>3172</v>
      </c>
      <c r="E19" s="38">
        <f t="shared" si="7"/>
        <v>3352</v>
      </c>
      <c r="F19" s="38">
        <f t="shared" si="7"/>
        <v>4672</v>
      </c>
      <c r="G19" s="38">
        <f t="shared" si="7"/>
        <v>521299</v>
      </c>
      <c r="H19" s="25">
        <f>100*G19/G18-100</f>
        <v>136.1640149318643</v>
      </c>
      <c r="I19" s="80">
        <f>I14+I9</f>
        <v>58430267</v>
      </c>
      <c r="J19" s="25">
        <f>100*I19/I18-100</f>
        <v>55.950079548055896</v>
      </c>
      <c r="K19" s="38">
        <f t="shared" si="0"/>
        <v>164.34394703657</v>
      </c>
      <c r="L19" s="38">
        <f t="shared" si="1"/>
        <v>18420.639029003782</v>
      </c>
      <c r="M19" s="38">
        <f t="shared" si="2"/>
        <v>155.51879474940336</v>
      </c>
      <c r="N19" s="38">
        <f>I19/E19</f>
        <v>17431.463902147971</v>
      </c>
      <c r="O19" s="38">
        <f t="shared" si="4"/>
        <v>111.57940924657534</v>
      </c>
      <c r="P19" s="38">
        <f t="shared" si="5"/>
        <v>12506.478381849314</v>
      </c>
      <c r="Q19" s="78">
        <f t="shared" si="6"/>
        <v>112.08589887952979</v>
      </c>
    </row>
    <row r="20" spans="2:17" ht="26.1" customHeight="1" x14ac:dyDescent="0.15">
      <c r="B20" s="106"/>
      <c r="C20" s="81">
        <v>30</v>
      </c>
      <c r="D20" s="82">
        <f t="shared" ref="D20:G20" si="8">D10+D15</f>
        <v>3137</v>
      </c>
      <c r="E20" s="82">
        <f t="shared" si="8"/>
        <v>3316</v>
      </c>
      <c r="F20" s="82">
        <f t="shared" si="8"/>
        <v>4649</v>
      </c>
      <c r="G20" s="82">
        <f t="shared" si="8"/>
        <v>196250</v>
      </c>
      <c r="H20" s="83">
        <f>100*G20/G19-100</f>
        <v>-62.353658840703702</v>
      </c>
      <c r="I20" s="84">
        <f>I15+I10</f>
        <v>36976411</v>
      </c>
      <c r="J20" s="83">
        <f>100*I20/I19-100</f>
        <v>-36.717025441625999</v>
      </c>
      <c r="K20" s="82">
        <f t="shared" si="0"/>
        <v>62.559770481351613</v>
      </c>
      <c r="L20" s="82">
        <f t="shared" si="1"/>
        <v>11787.188715333121</v>
      </c>
      <c r="M20" s="82">
        <f t="shared" si="2"/>
        <v>59.182750301568156</v>
      </c>
      <c r="N20" s="82">
        <f>I20/E20</f>
        <v>11150.908021712907</v>
      </c>
      <c r="O20" s="82">
        <f t="shared" si="4"/>
        <v>42.213379221337924</v>
      </c>
      <c r="P20" s="82">
        <f t="shared" si="5"/>
        <v>7953.6268014626803</v>
      </c>
      <c r="Q20" s="87">
        <f t="shared" si="6"/>
        <v>188.41483312101911</v>
      </c>
    </row>
    <row r="21" spans="2:17" ht="26.1" customHeight="1" x14ac:dyDescent="0.15">
      <c r="B21" s="106"/>
      <c r="C21" s="85">
        <v>1</v>
      </c>
      <c r="D21" s="82">
        <f t="shared" ref="D21:F22" si="9">D11+D16</f>
        <v>3181</v>
      </c>
      <c r="E21" s="82">
        <f t="shared" si="9"/>
        <v>3358</v>
      </c>
      <c r="F21" s="82">
        <f t="shared" si="9"/>
        <v>4498</v>
      </c>
      <c r="G21" s="82">
        <f>G11+G16</f>
        <v>199455</v>
      </c>
      <c r="H21" s="83">
        <f>100*G21/G20-100</f>
        <v>1.6331210191082732</v>
      </c>
      <c r="I21" s="82">
        <f>I11+I16</f>
        <v>38650629</v>
      </c>
      <c r="J21" s="83">
        <f>100*I21/I20-100</f>
        <v>4.5278001696811572</v>
      </c>
      <c r="K21" s="82">
        <f t="shared" si="0"/>
        <v>62.701980509273817</v>
      </c>
      <c r="L21" s="82">
        <f t="shared" si="1"/>
        <v>12150.464948129518</v>
      </c>
      <c r="M21" s="82">
        <f t="shared" si="2"/>
        <v>59.396962477665276</v>
      </c>
      <c r="N21" s="82">
        <f>I21/E21</f>
        <v>11510.014592019059</v>
      </c>
      <c r="O21" s="82">
        <f t="shared" si="4"/>
        <v>44.343041351711875</v>
      </c>
      <c r="P21" s="82">
        <f t="shared" si="5"/>
        <v>8592.8477100933742</v>
      </c>
      <c r="Q21" s="87">
        <f t="shared" si="6"/>
        <v>193.78119876663908</v>
      </c>
    </row>
    <row r="22" spans="2:17" ht="26.1" customHeight="1" thickBot="1" x14ac:dyDescent="0.2">
      <c r="B22" s="107"/>
      <c r="C22" s="72">
        <v>2</v>
      </c>
      <c r="D22" s="40">
        <f t="shared" si="9"/>
        <v>3147</v>
      </c>
      <c r="E22" s="40">
        <f t="shared" si="9"/>
        <v>3321</v>
      </c>
      <c r="F22" s="40">
        <f t="shared" si="9"/>
        <v>4598</v>
      </c>
      <c r="G22" s="40">
        <f>G12+G17</f>
        <v>504916</v>
      </c>
      <c r="H22" s="34">
        <f>100*G22/G21-100</f>
        <v>153.14782783083905</v>
      </c>
      <c r="I22" s="40">
        <f>I12+I17</f>
        <v>61538107</v>
      </c>
      <c r="J22" s="34">
        <f>100*I22/I21-100</f>
        <v>59.216314435659001</v>
      </c>
      <c r="K22" s="19">
        <f t="shared" si="0"/>
        <v>160.44359707658086</v>
      </c>
      <c r="L22" s="86">
        <f t="shared" si="1"/>
        <v>19554.530346361615</v>
      </c>
      <c r="M22" s="73">
        <f t="shared" si="2"/>
        <v>152.03733815115928</v>
      </c>
      <c r="N22" s="86">
        <f>I22/E22</f>
        <v>18529.993074375187</v>
      </c>
      <c r="O22" s="40">
        <f t="shared" si="4"/>
        <v>109.81209221400609</v>
      </c>
      <c r="P22" s="86">
        <f t="shared" si="5"/>
        <v>13383.668334058286</v>
      </c>
      <c r="Q22" s="79">
        <f t="shared" si="6"/>
        <v>121.87791038509376</v>
      </c>
    </row>
    <row r="23" spans="2:17" ht="13.5" customHeight="1" x14ac:dyDescent="0.15">
      <c r="B23" s="4"/>
      <c r="C23" s="4"/>
      <c r="D23" s="21"/>
      <c r="E23" s="21"/>
      <c r="F23" s="21"/>
      <c r="G23" s="21"/>
      <c r="H23" s="28"/>
      <c r="I23" s="21"/>
      <c r="J23" s="28"/>
      <c r="K23" s="21"/>
      <c r="L23" s="21"/>
      <c r="M23" s="21"/>
      <c r="N23" s="21"/>
      <c r="O23" s="21"/>
      <c r="P23" s="21"/>
      <c r="Q23" s="21"/>
    </row>
    <row r="24" spans="2:17" x14ac:dyDescent="0.15">
      <c r="B24" s="5"/>
      <c r="C24" s="12" t="s">
        <v>91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5"/>
      <c r="Q24" s="5"/>
    </row>
    <row r="25" spans="2:17" x14ac:dyDescent="0.15">
      <c r="B25" s="5"/>
      <c r="C25" s="12" t="s">
        <v>30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2:17" x14ac:dyDescent="0.15">
      <c r="B26" s="6"/>
      <c r="C26" s="13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2:17" x14ac:dyDescent="0.15">
      <c r="B27" s="5"/>
      <c r="C27" s="13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2:17" x14ac:dyDescent="0.15">
      <c r="B28" s="6"/>
      <c r="C28" s="1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17" x14ac:dyDescent="0.15">
      <c r="B29" s="5"/>
      <c r="C29" s="1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x14ac:dyDescent="0.15">
      <c r="B30" s="5"/>
    </row>
    <row r="32" spans="2:17" x14ac:dyDescent="0.15">
      <c r="J32" s="36"/>
    </row>
  </sheetData>
  <mergeCells count="13">
    <mergeCell ref="B8:B12"/>
    <mergeCell ref="G2:J4"/>
    <mergeCell ref="K2:L4"/>
    <mergeCell ref="B13:B17"/>
    <mergeCell ref="B18:B22"/>
    <mergeCell ref="M2:N4"/>
    <mergeCell ref="O2:P4"/>
    <mergeCell ref="Q2:Q6"/>
    <mergeCell ref="B2:B7"/>
    <mergeCell ref="C2:C7"/>
    <mergeCell ref="D2:D7"/>
    <mergeCell ref="E2:E7"/>
    <mergeCell ref="F2:F6"/>
  </mergeCells>
  <phoneticPr fontId="3"/>
  <pageMargins left="0.78740157480314965" right="0.39370078740157483" top="0.68" bottom="0.59055118110236227" header="0.51181102362204722" footer="0.51181102362204722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8"/>
  <sheetViews>
    <sheetView showGridLines="0" zoomScaleSheetLayoutView="100" workbookViewId="0">
      <selection activeCell="N1" sqref="N1"/>
    </sheetView>
  </sheetViews>
  <sheetFormatPr defaultColWidth="10" defaultRowHeight="12.75" x14ac:dyDescent="0.2"/>
  <cols>
    <col min="1" max="1" width="1.25" style="41" customWidth="1"/>
    <col min="2" max="2" width="11.375" style="41" customWidth="1"/>
    <col min="3" max="3" width="6.25" style="41" customWidth="1"/>
    <col min="4" max="4" width="9.375" style="41" customWidth="1"/>
    <col min="5" max="5" width="6.25" style="41" customWidth="1"/>
    <col min="6" max="6" width="9.375" style="41" customWidth="1"/>
    <col min="7" max="7" width="6.25" style="41" customWidth="1"/>
    <col min="8" max="8" width="9.375" style="41" customWidth="1"/>
    <col min="9" max="9" width="6.25" style="41" customWidth="1"/>
    <col min="10" max="10" width="9.375" style="41" customWidth="1"/>
    <col min="11" max="11" width="6.25" style="41" customWidth="1"/>
    <col min="12" max="12" width="9.375" style="41" customWidth="1"/>
    <col min="13" max="13" width="1.125" style="41" customWidth="1"/>
    <col min="14" max="256" width="10" style="41" bestFit="1" customWidth="1"/>
    <col min="257" max="257" width="1.25" style="41" customWidth="1"/>
    <col min="258" max="258" width="11.375" style="41" customWidth="1"/>
    <col min="259" max="259" width="6.25" style="41" customWidth="1"/>
    <col min="260" max="260" width="9.375" style="41" customWidth="1"/>
    <col min="261" max="261" width="6.25" style="41" customWidth="1"/>
    <col min="262" max="262" width="9.375" style="41" customWidth="1"/>
    <col min="263" max="263" width="6.25" style="41" customWidth="1"/>
    <col min="264" max="264" width="9.375" style="41" customWidth="1"/>
    <col min="265" max="265" width="6.25" style="41" customWidth="1"/>
    <col min="266" max="266" width="9.375" style="41" customWidth="1"/>
    <col min="267" max="267" width="6.25" style="41" customWidth="1"/>
    <col min="268" max="268" width="9.375" style="41" customWidth="1"/>
    <col min="269" max="269" width="1.125" style="41" customWidth="1"/>
    <col min="270" max="512" width="10" style="41"/>
    <col min="513" max="513" width="1.25" style="41" customWidth="1"/>
    <col min="514" max="514" width="11.375" style="41" customWidth="1"/>
    <col min="515" max="515" width="6.25" style="41" customWidth="1"/>
    <col min="516" max="516" width="9.375" style="41" customWidth="1"/>
    <col min="517" max="517" width="6.25" style="41" customWidth="1"/>
    <col min="518" max="518" width="9.375" style="41" customWidth="1"/>
    <col min="519" max="519" width="6.25" style="41" customWidth="1"/>
    <col min="520" max="520" width="9.375" style="41" customWidth="1"/>
    <col min="521" max="521" width="6.25" style="41" customWidth="1"/>
    <col min="522" max="522" width="9.375" style="41" customWidth="1"/>
    <col min="523" max="523" width="6.25" style="41" customWidth="1"/>
    <col min="524" max="524" width="9.375" style="41" customWidth="1"/>
    <col min="525" max="525" width="1.125" style="41" customWidth="1"/>
    <col min="526" max="768" width="10" style="41"/>
    <col min="769" max="769" width="1.25" style="41" customWidth="1"/>
    <col min="770" max="770" width="11.375" style="41" customWidth="1"/>
    <col min="771" max="771" width="6.25" style="41" customWidth="1"/>
    <col min="772" max="772" width="9.375" style="41" customWidth="1"/>
    <col min="773" max="773" width="6.25" style="41" customWidth="1"/>
    <col min="774" max="774" width="9.375" style="41" customWidth="1"/>
    <col min="775" max="775" width="6.25" style="41" customWidth="1"/>
    <col min="776" max="776" width="9.375" style="41" customWidth="1"/>
    <col min="777" max="777" width="6.25" style="41" customWidth="1"/>
    <col min="778" max="778" width="9.375" style="41" customWidth="1"/>
    <col min="779" max="779" width="6.25" style="41" customWidth="1"/>
    <col min="780" max="780" width="9.375" style="41" customWidth="1"/>
    <col min="781" max="781" width="1.125" style="41" customWidth="1"/>
    <col min="782" max="1024" width="10" style="41"/>
    <col min="1025" max="1025" width="1.25" style="41" customWidth="1"/>
    <col min="1026" max="1026" width="11.375" style="41" customWidth="1"/>
    <col min="1027" max="1027" width="6.25" style="41" customWidth="1"/>
    <col min="1028" max="1028" width="9.375" style="41" customWidth="1"/>
    <col min="1029" max="1029" width="6.25" style="41" customWidth="1"/>
    <col min="1030" max="1030" width="9.375" style="41" customWidth="1"/>
    <col min="1031" max="1031" width="6.25" style="41" customWidth="1"/>
    <col min="1032" max="1032" width="9.375" style="41" customWidth="1"/>
    <col min="1033" max="1033" width="6.25" style="41" customWidth="1"/>
    <col min="1034" max="1034" width="9.375" style="41" customWidth="1"/>
    <col min="1035" max="1035" width="6.25" style="41" customWidth="1"/>
    <col min="1036" max="1036" width="9.375" style="41" customWidth="1"/>
    <col min="1037" max="1037" width="1.125" style="41" customWidth="1"/>
    <col min="1038" max="1280" width="10" style="41"/>
    <col min="1281" max="1281" width="1.25" style="41" customWidth="1"/>
    <col min="1282" max="1282" width="11.375" style="41" customWidth="1"/>
    <col min="1283" max="1283" width="6.25" style="41" customWidth="1"/>
    <col min="1284" max="1284" width="9.375" style="41" customWidth="1"/>
    <col min="1285" max="1285" width="6.25" style="41" customWidth="1"/>
    <col min="1286" max="1286" width="9.375" style="41" customWidth="1"/>
    <col min="1287" max="1287" width="6.25" style="41" customWidth="1"/>
    <col min="1288" max="1288" width="9.375" style="41" customWidth="1"/>
    <col min="1289" max="1289" width="6.25" style="41" customWidth="1"/>
    <col min="1290" max="1290" width="9.375" style="41" customWidth="1"/>
    <col min="1291" max="1291" width="6.25" style="41" customWidth="1"/>
    <col min="1292" max="1292" width="9.375" style="41" customWidth="1"/>
    <col min="1293" max="1293" width="1.125" style="41" customWidth="1"/>
    <col min="1294" max="1536" width="10" style="41"/>
    <col min="1537" max="1537" width="1.25" style="41" customWidth="1"/>
    <col min="1538" max="1538" width="11.375" style="41" customWidth="1"/>
    <col min="1539" max="1539" width="6.25" style="41" customWidth="1"/>
    <col min="1540" max="1540" width="9.375" style="41" customWidth="1"/>
    <col min="1541" max="1541" width="6.25" style="41" customWidth="1"/>
    <col min="1542" max="1542" width="9.375" style="41" customWidth="1"/>
    <col min="1543" max="1543" width="6.25" style="41" customWidth="1"/>
    <col min="1544" max="1544" width="9.375" style="41" customWidth="1"/>
    <col min="1545" max="1545" width="6.25" style="41" customWidth="1"/>
    <col min="1546" max="1546" width="9.375" style="41" customWidth="1"/>
    <col min="1547" max="1547" width="6.25" style="41" customWidth="1"/>
    <col min="1548" max="1548" width="9.375" style="41" customWidth="1"/>
    <col min="1549" max="1549" width="1.125" style="41" customWidth="1"/>
    <col min="1550" max="1792" width="10" style="41"/>
    <col min="1793" max="1793" width="1.25" style="41" customWidth="1"/>
    <col min="1794" max="1794" width="11.375" style="41" customWidth="1"/>
    <col min="1795" max="1795" width="6.25" style="41" customWidth="1"/>
    <col min="1796" max="1796" width="9.375" style="41" customWidth="1"/>
    <col min="1797" max="1797" width="6.25" style="41" customWidth="1"/>
    <col min="1798" max="1798" width="9.375" style="41" customWidth="1"/>
    <col min="1799" max="1799" width="6.25" style="41" customWidth="1"/>
    <col min="1800" max="1800" width="9.375" style="41" customWidth="1"/>
    <col min="1801" max="1801" width="6.25" style="41" customWidth="1"/>
    <col min="1802" max="1802" width="9.375" style="41" customWidth="1"/>
    <col min="1803" max="1803" width="6.25" style="41" customWidth="1"/>
    <col min="1804" max="1804" width="9.375" style="41" customWidth="1"/>
    <col min="1805" max="1805" width="1.125" style="41" customWidth="1"/>
    <col min="1806" max="2048" width="10" style="41"/>
    <col min="2049" max="2049" width="1.25" style="41" customWidth="1"/>
    <col min="2050" max="2050" width="11.375" style="41" customWidth="1"/>
    <col min="2051" max="2051" width="6.25" style="41" customWidth="1"/>
    <col min="2052" max="2052" width="9.375" style="41" customWidth="1"/>
    <col min="2053" max="2053" width="6.25" style="41" customWidth="1"/>
    <col min="2054" max="2054" width="9.375" style="41" customWidth="1"/>
    <col min="2055" max="2055" width="6.25" style="41" customWidth="1"/>
    <col min="2056" max="2056" width="9.375" style="41" customWidth="1"/>
    <col min="2057" max="2057" width="6.25" style="41" customWidth="1"/>
    <col min="2058" max="2058" width="9.375" style="41" customWidth="1"/>
    <col min="2059" max="2059" width="6.25" style="41" customWidth="1"/>
    <col min="2060" max="2060" width="9.375" style="41" customWidth="1"/>
    <col min="2061" max="2061" width="1.125" style="41" customWidth="1"/>
    <col min="2062" max="2304" width="10" style="41"/>
    <col min="2305" max="2305" width="1.25" style="41" customWidth="1"/>
    <col min="2306" max="2306" width="11.375" style="41" customWidth="1"/>
    <col min="2307" max="2307" width="6.25" style="41" customWidth="1"/>
    <col min="2308" max="2308" width="9.375" style="41" customWidth="1"/>
    <col min="2309" max="2309" width="6.25" style="41" customWidth="1"/>
    <col min="2310" max="2310" width="9.375" style="41" customWidth="1"/>
    <col min="2311" max="2311" width="6.25" style="41" customWidth="1"/>
    <col min="2312" max="2312" width="9.375" style="41" customWidth="1"/>
    <col min="2313" max="2313" width="6.25" style="41" customWidth="1"/>
    <col min="2314" max="2314" width="9.375" style="41" customWidth="1"/>
    <col min="2315" max="2315" width="6.25" style="41" customWidth="1"/>
    <col min="2316" max="2316" width="9.375" style="41" customWidth="1"/>
    <col min="2317" max="2317" width="1.125" style="41" customWidth="1"/>
    <col min="2318" max="2560" width="10" style="41"/>
    <col min="2561" max="2561" width="1.25" style="41" customWidth="1"/>
    <col min="2562" max="2562" width="11.375" style="41" customWidth="1"/>
    <col min="2563" max="2563" width="6.25" style="41" customWidth="1"/>
    <col min="2564" max="2564" width="9.375" style="41" customWidth="1"/>
    <col min="2565" max="2565" width="6.25" style="41" customWidth="1"/>
    <col min="2566" max="2566" width="9.375" style="41" customWidth="1"/>
    <col min="2567" max="2567" width="6.25" style="41" customWidth="1"/>
    <col min="2568" max="2568" width="9.375" style="41" customWidth="1"/>
    <col min="2569" max="2569" width="6.25" style="41" customWidth="1"/>
    <col min="2570" max="2570" width="9.375" style="41" customWidth="1"/>
    <col min="2571" max="2571" width="6.25" style="41" customWidth="1"/>
    <col min="2572" max="2572" width="9.375" style="41" customWidth="1"/>
    <col min="2573" max="2573" width="1.125" style="41" customWidth="1"/>
    <col min="2574" max="2816" width="10" style="41"/>
    <col min="2817" max="2817" width="1.25" style="41" customWidth="1"/>
    <col min="2818" max="2818" width="11.375" style="41" customWidth="1"/>
    <col min="2819" max="2819" width="6.25" style="41" customWidth="1"/>
    <col min="2820" max="2820" width="9.375" style="41" customWidth="1"/>
    <col min="2821" max="2821" width="6.25" style="41" customWidth="1"/>
    <col min="2822" max="2822" width="9.375" style="41" customWidth="1"/>
    <col min="2823" max="2823" width="6.25" style="41" customWidth="1"/>
    <col min="2824" max="2824" width="9.375" style="41" customWidth="1"/>
    <col min="2825" max="2825" width="6.25" style="41" customWidth="1"/>
    <col min="2826" max="2826" width="9.375" style="41" customWidth="1"/>
    <col min="2827" max="2827" width="6.25" style="41" customWidth="1"/>
    <col min="2828" max="2828" width="9.375" style="41" customWidth="1"/>
    <col min="2829" max="2829" width="1.125" style="41" customWidth="1"/>
    <col min="2830" max="3072" width="10" style="41"/>
    <col min="3073" max="3073" width="1.25" style="41" customWidth="1"/>
    <col min="3074" max="3074" width="11.375" style="41" customWidth="1"/>
    <col min="3075" max="3075" width="6.25" style="41" customWidth="1"/>
    <col min="3076" max="3076" width="9.375" style="41" customWidth="1"/>
    <col min="3077" max="3077" width="6.25" style="41" customWidth="1"/>
    <col min="3078" max="3078" width="9.375" style="41" customWidth="1"/>
    <col min="3079" max="3079" width="6.25" style="41" customWidth="1"/>
    <col min="3080" max="3080" width="9.375" style="41" customWidth="1"/>
    <col min="3081" max="3081" width="6.25" style="41" customWidth="1"/>
    <col min="3082" max="3082" width="9.375" style="41" customWidth="1"/>
    <col min="3083" max="3083" width="6.25" style="41" customWidth="1"/>
    <col min="3084" max="3084" width="9.375" style="41" customWidth="1"/>
    <col min="3085" max="3085" width="1.125" style="41" customWidth="1"/>
    <col min="3086" max="3328" width="10" style="41"/>
    <col min="3329" max="3329" width="1.25" style="41" customWidth="1"/>
    <col min="3330" max="3330" width="11.375" style="41" customWidth="1"/>
    <col min="3331" max="3331" width="6.25" style="41" customWidth="1"/>
    <col min="3332" max="3332" width="9.375" style="41" customWidth="1"/>
    <col min="3333" max="3333" width="6.25" style="41" customWidth="1"/>
    <col min="3334" max="3334" width="9.375" style="41" customWidth="1"/>
    <col min="3335" max="3335" width="6.25" style="41" customWidth="1"/>
    <col min="3336" max="3336" width="9.375" style="41" customWidth="1"/>
    <col min="3337" max="3337" width="6.25" style="41" customWidth="1"/>
    <col min="3338" max="3338" width="9.375" style="41" customWidth="1"/>
    <col min="3339" max="3339" width="6.25" style="41" customWidth="1"/>
    <col min="3340" max="3340" width="9.375" style="41" customWidth="1"/>
    <col min="3341" max="3341" width="1.125" style="41" customWidth="1"/>
    <col min="3342" max="3584" width="10" style="41"/>
    <col min="3585" max="3585" width="1.25" style="41" customWidth="1"/>
    <col min="3586" max="3586" width="11.375" style="41" customWidth="1"/>
    <col min="3587" max="3587" width="6.25" style="41" customWidth="1"/>
    <col min="3588" max="3588" width="9.375" style="41" customWidth="1"/>
    <col min="3589" max="3589" width="6.25" style="41" customWidth="1"/>
    <col min="3590" max="3590" width="9.375" style="41" customWidth="1"/>
    <col min="3591" max="3591" width="6.25" style="41" customWidth="1"/>
    <col min="3592" max="3592" width="9.375" style="41" customWidth="1"/>
    <col min="3593" max="3593" width="6.25" style="41" customWidth="1"/>
    <col min="3594" max="3594" width="9.375" style="41" customWidth="1"/>
    <col min="3595" max="3595" width="6.25" style="41" customWidth="1"/>
    <col min="3596" max="3596" width="9.375" style="41" customWidth="1"/>
    <col min="3597" max="3597" width="1.125" style="41" customWidth="1"/>
    <col min="3598" max="3840" width="10" style="41"/>
    <col min="3841" max="3841" width="1.25" style="41" customWidth="1"/>
    <col min="3842" max="3842" width="11.375" style="41" customWidth="1"/>
    <col min="3843" max="3843" width="6.25" style="41" customWidth="1"/>
    <col min="3844" max="3844" width="9.375" style="41" customWidth="1"/>
    <col min="3845" max="3845" width="6.25" style="41" customWidth="1"/>
    <col min="3846" max="3846" width="9.375" style="41" customWidth="1"/>
    <col min="3847" max="3847" width="6.25" style="41" customWidth="1"/>
    <col min="3848" max="3848" width="9.375" style="41" customWidth="1"/>
    <col min="3849" max="3849" width="6.25" style="41" customWidth="1"/>
    <col min="3850" max="3850" width="9.375" style="41" customWidth="1"/>
    <col min="3851" max="3851" width="6.25" style="41" customWidth="1"/>
    <col min="3852" max="3852" width="9.375" style="41" customWidth="1"/>
    <col min="3853" max="3853" width="1.125" style="41" customWidth="1"/>
    <col min="3854" max="4096" width="10" style="41"/>
    <col min="4097" max="4097" width="1.25" style="41" customWidth="1"/>
    <col min="4098" max="4098" width="11.375" style="41" customWidth="1"/>
    <col min="4099" max="4099" width="6.25" style="41" customWidth="1"/>
    <col min="4100" max="4100" width="9.375" style="41" customWidth="1"/>
    <col min="4101" max="4101" width="6.25" style="41" customWidth="1"/>
    <col min="4102" max="4102" width="9.375" style="41" customWidth="1"/>
    <col min="4103" max="4103" width="6.25" style="41" customWidth="1"/>
    <col min="4104" max="4104" width="9.375" style="41" customWidth="1"/>
    <col min="4105" max="4105" width="6.25" style="41" customWidth="1"/>
    <col min="4106" max="4106" width="9.375" style="41" customWidth="1"/>
    <col min="4107" max="4107" width="6.25" style="41" customWidth="1"/>
    <col min="4108" max="4108" width="9.375" style="41" customWidth="1"/>
    <col min="4109" max="4109" width="1.125" style="41" customWidth="1"/>
    <col min="4110" max="4352" width="10" style="41"/>
    <col min="4353" max="4353" width="1.25" style="41" customWidth="1"/>
    <col min="4354" max="4354" width="11.375" style="41" customWidth="1"/>
    <col min="4355" max="4355" width="6.25" style="41" customWidth="1"/>
    <col min="4356" max="4356" width="9.375" style="41" customWidth="1"/>
    <col min="4357" max="4357" width="6.25" style="41" customWidth="1"/>
    <col min="4358" max="4358" width="9.375" style="41" customWidth="1"/>
    <col min="4359" max="4359" width="6.25" style="41" customWidth="1"/>
    <col min="4360" max="4360" width="9.375" style="41" customWidth="1"/>
    <col min="4361" max="4361" width="6.25" style="41" customWidth="1"/>
    <col min="4362" max="4362" width="9.375" style="41" customWidth="1"/>
    <col min="4363" max="4363" width="6.25" style="41" customWidth="1"/>
    <col min="4364" max="4364" width="9.375" style="41" customWidth="1"/>
    <col min="4365" max="4365" width="1.125" style="41" customWidth="1"/>
    <col min="4366" max="4608" width="10" style="41"/>
    <col min="4609" max="4609" width="1.25" style="41" customWidth="1"/>
    <col min="4610" max="4610" width="11.375" style="41" customWidth="1"/>
    <col min="4611" max="4611" width="6.25" style="41" customWidth="1"/>
    <col min="4612" max="4612" width="9.375" style="41" customWidth="1"/>
    <col min="4613" max="4613" width="6.25" style="41" customWidth="1"/>
    <col min="4614" max="4614" width="9.375" style="41" customWidth="1"/>
    <col min="4615" max="4615" width="6.25" style="41" customWidth="1"/>
    <col min="4616" max="4616" width="9.375" style="41" customWidth="1"/>
    <col min="4617" max="4617" width="6.25" style="41" customWidth="1"/>
    <col min="4618" max="4618" width="9.375" style="41" customWidth="1"/>
    <col min="4619" max="4619" width="6.25" style="41" customWidth="1"/>
    <col min="4620" max="4620" width="9.375" style="41" customWidth="1"/>
    <col min="4621" max="4621" width="1.125" style="41" customWidth="1"/>
    <col min="4622" max="4864" width="10" style="41"/>
    <col min="4865" max="4865" width="1.25" style="41" customWidth="1"/>
    <col min="4866" max="4866" width="11.375" style="41" customWidth="1"/>
    <col min="4867" max="4867" width="6.25" style="41" customWidth="1"/>
    <col min="4868" max="4868" width="9.375" style="41" customWidth="1"/>
    <col min="4869" max="4869" width="6.25" style="41" customWidth="1"/>
    <col min="4870" max="4870" width="9.375" style="41" customWidth="1"/>
    <col min="4871" max="4871" width="6.25" style="41" customWidth="1"/>
    <col min="4872" max="4872" width="9.375" style="41" customWidth="1"/>
    <col min="4873" max="4873" width="6.25" style="41" customWidth="1"/>
    <col min="4874" max="4874" width="9.375" style="41" customWidth="1"/>
    <col min="4875" max="4875" width="6.25" style="41" customWidth="1"/>
    <col min="4876" max="4876" width="9.375" style="41" customWidth="1"/>
    <col min="4877" max="4877" width="1.125" style="41" customWidth="1"/>
    <col min="4878" max="5120" width="10" style="41"/>
    <col min="5121" max="5121" width="1.25" style="41" customWidth="1"/>
    <col min="5122" max="5122" width="11.375" style="41" customWidth="1"/>
    <col min="5123" max="5123" width="6.25" style="41" customWidth="1"/>
    <col min="5124" max="5124" width="9.375" style="41" customWidth="1"/>
    <col min="5125" max="5125" width="6.25" style="41" customWidth="1"/>
    <col min="5126" max="5126" width="9.375" style="41" customWidth="1"/>
    <col min="5127" max="5127" width="6.25" style="41" customWidth="1"/>
    <col min="5128" max="5128" width="9.375" style="41" customWidth="1"/>
    <col min="5129" max="5129" width="6.25" style="41" customWidth="1"/>
    <col min="5130" max="5130" width="9.375" style="41" customWidth="1"/>
    <col min="5131" max="5131" width="6.25" style="41" customWidth="1"/>
    <col min="5132" max="5132" width="9.375" style="41" customWidth="1"/>
    <col min="5133" max="5133" width="1.125" style="41" customWidth="1"/>
    <col min="5134" max="5376" width="10" style="41"/>
    <col min="5377" max="5377" width="1.25" style="41" customWidth="1"/>
    <col min="5378" max="5378" width="11.375" style="41" customWidth="1"/>
    <col min="5379" max="5379" width="6.25" style="41" customWidth="1"/>
    <col min="5380" max="5380" width="9.375" style="41" customWidth="1"/>
    <col min="5381" max="5381" width="6.25" style="41" customWidth="1"/>
    <col min="5382" max="5382" width="9.375" style="41" customWidth="1"/>
    <col min="5383" max="5383" width="6.25" style="41" customWidth="1"/>
    <col min="5384" max="5384" width="9.375" style="41" customWidth="1"/>
    <col min="5385" max="5385" width="6.25" style="41" customWidth="1"/>
    <col min="5386" max="5386" width="9.375" style="41" customWidth="1"/>
    <col min="5387" max="5387" width="6.25" style="41" customWidth="1"/>
    <col min="5388" max="5388" width="9.375" style="41" customWidth="1"/>
    <col min="5389" max="5389" width="1.125" style="41" customWidth="1"/>
    <col min="5390" max="5632" width="10" style="41"/>
    <col min="5633" max="5633" width="1.25" style="41" customWidth="1"/>
    <col min="5634" max="5634" width="11.375" style="41" customWidth="1"/>
    <col min="5635" max="5635" width="6.25" style="41" customWidth="1"/>
    <col min="5636" max="5636" width="9.375" style="41" customWidth="1"/>
    <col min="5637" max="5637" width="6.25" style="41" customWidth="1"/>
    <col min="5638" max="5638" width="9.375" style="41" customWidth="1"/>
    <col min="5639" max="5639" width="6.25" style="41" customWidth="1"/>
    <col min="5640" max="5640" width="9.375" style="41" customWidth="1"/>
    <col min="5641" max="5641" width="6.25" style="41" customWidth="1"/>
    <col min="5642" max="5642" width="9.375" style="41" customWidth="1"/>
    <col min="5643" max="5643" width="6.25" style="41" customWidth="1"/>
    <col min="5644" max="5644" width="9.375" style="41" customWidth="1"/>
    <col min="5645" max="5645" width="1.125" style="41" customWidth="1"/>
    <col min="5646" max="5888" width="10" style="41"/>
    <col min="5889" max="5889" width="1.25" style="41" customWidth="1"/>
    <col min="5890" max="5890" width="11.375" style="41" customWidth="1"/>
    <col min="5891" max="5891" width="6.25" style="41" customWidth="1"/>
    <col min="5892" max="5892" width="9.375" style="41" customWidth="1"/>
    <col min="5893" max="5893" width="6.25" style="41" customWidth="1"/>
    <col min="5894" max="5894" width="9.375" style="41" customWidth="1"/>
    <col min="5895" max="5895" width="6.25" style="41" customWidth="1"/>
    <col min="5896" max="5896" width="9.375" style="41" customWidth="1"/>
    <col min="5897" max="5897" width="6.25" style="41" customWidth="1"/>
    <col min="5898" max="5898" width="9.375" style="41" customWidth="1"/>
    <col min="5899" max="5899" width="6.25" style="41" customWidth="1"/>
    <col min="5900" max="5900" width="9.375" style="41" customWidth="1"/>
    <col min="5901" max="5901" width="1.125" style="41" customWidth="1"/>
    <col min="5902" max="6144" width="10" style="41"/>
    <col min="6145" max="6145" width="1.25" style="41" customWidth="1"/>
    <col min="6146" max="6146" width="11.375" style="41" customWidth="1"/>
    <col min="6147" max="6147" width="6.25" style="41" customWidth="1"/>
    <col min="6148" max="6148" width="9.375" style="41" customWidth="1"/>
    <col min="6149" max="6149" width="6.25" style="41" customWidth="1"/>
    <col min="6150" max="6150" width="9.375" style="41" customWidth="1"/>
    <col min="6151" max="6151" width="6.25" style="41" customWidth="1"/>
    <col min="6152" max="6152" width="9.375" style="41" customWidth="1"/>
    <col min="6153" max="6153" width="6.25" style="41" customWidth="1"/>
    <col min="6154" max="6154" width="9.375" style="41" customWidth="1"/>
    <col min="6155" max="6155" width="6.25" style="41" customWidth="1"/>
    <col min="6156" max="6156" width="9.375" style="41" customWidth="1"/>
    <col min="6157" max="6157" width="1.125" style="41" customWidth="1"/>
    <col min="6158" max="6400" width="10" style="41"/>
    <col min="6401" max="6401" width="1.25" style="41" customWidth="1"/>
    <col min="6402" max="6402" width="11.375" style="41" customWidth="1"/>
    <col min="6403" max="6403" width="6.25" style="41" customWidth="1"/>
    <col min="6404" max="6404" width="9.375" style="41" customWidth="1"/>
    <col min="6405" max="6405" width="6.25" style="41" customWidth="1"/>
    <col min="6406" max="6406" width="9.375" style="41" customWidth="1"/>
    <col min="6407" max="6407" width="6.25" style="41" customWidth="1"/>
    <col min="6408" max="6408" width="9.375" style="41" customWidth="1"/>
    <col min="6409" max="6409" width="6.25" style="41" customWidth="1"/>
    <col min="6410" max="6410" width="9.375" style="41" customWidth="1"/>
    <col min="6411" max="6411" width="6.25" style="41" customWidth="1"/>
    <col min="6412" max="6412" width="9.375" style="41" customWidth="1"/>
    <col min="6413" max="6413" width="1.125" style="41" customWidth="1"/>
    <col min="6414" max="6656" width="10" style="41"/>
    <col min="6657" max="6657" width="1.25" style="41" customWidth="1"/>
    <col min="6658" max="6658" width="11.375" style="41" customWidth="1"/>
    <col min="6659" max="6659" width="6.25" style="41" customWidth="1"/>
    <col min="6660" max="6660" width="9.375" style="41" customWidth="1"/>
    <col min="6661" max="6661" width="6.25" style="41" customWidth="1"/>
    <col min="6662" max="6662" width="9.375" style="41" customWidth="1"/>
    <col min="6663" max="6663" width="6.25" style="41" customWidth="1"/>
    <col min="6664" max="6664" width="9.375" style="41" customWidth="1"/>
    <col min="6665" max="6665" width="6.25" style="41" customWidth="1"/>
    <col min="6666" max="6666" width="9.375" style="41" customWidth="1"/>
    <col min="6667" max="6667" width="6.25" style="41" customWidth="1"/>
    <col min="6668" max="6668" width="9.375" style="41" customWidth="1"/>
    <col min="6669" max="6669" width="1.125" style="41" customWidth="1"/>
    <col min="6670" max="6912" width="10" style="41"/>
    <col min="6913" max="6913" width="1.25" style="41" customWidth="1"/>
    <col min="6914" max="6914" width="11.375" style="41" customWidth="1"/>
    <col min="6915" max="6915" width="6.25" style="41" customWidth="1"/>
    <col min="6916" max="6916" width="9.375" style="41" customWidth="1"/>
    <col min="6917" max="6917" width="6.25" style="41" customWidth="1"/>
    <col min="6918" max="6918" width="9.375" style="41" customWidth="1"/>
    <col min="6919" max="6919" width="6.25" style="41" customWidth="1"/>
    <col min="6920" max="6920" width="9.375" style="41" customWidth="1"/>
    <col min="6921" max="6921" width="6.25" style="41" customWidth="1"/>
    <col min="6922" max="6922" width="9.375" style="41" customWidth="1"/>
    <col min="6923" max="6923" width="6.25" style="41" customWidth="1"/>
    <col min="6924" max="6924" width="9.375" style="41" customWidth="1"/>
    <col min="6925" max="6925" width="1.125" style="41" customWidth="1"/>
    <col min="6926" max="7168" width="10" style="41"/>
    <col min="7169" max="7169" width="1.25" style="41" customWidth="1"/>
    <col min="7170" max="7170" width="11.375" style="41" customWidth="1"/>
    <col min="7171" max="7171" width="6.25" style="41" customWidth="1"/>
    <col min="7172" max="7172" width="9.375" style="41" customWidth="1"/>
    <col min="7173" max="7173" width="6.25" style="41" customWidth="1"/>
    <col min="7174" max="7174" width="9.375" style="41" customWidth="1"/>
    <col min="7175" max="7175" width="6.25" style="41" customWidth="1"/>
    <col min="7176" max="7176" width="9.375" style="41" customWidth="1"/>
    <col min="7177" max="7177" width="6.25" style="41" customWidth="1"/>
    <col min="7178" max="7178" width="9.375" style="41" customWidth="1"/>
    <col min="7179" max="7179" width="6.25" style="41" customWidth="1"/>
    <col min="7180" max="7180" width="9.375" style="41" customWidth="1"/>
    <col min="7181" max="7181" width="1.125" style="41" customWidth="1"/>
    <col min="7182" max="7424" width="10" style="41"/>
    <col min="7425" max="7425" width="1.25" style="41" customWidth="1"/>
    <col min="7426" max="7426" width="11.375" style="41" customWidth="1"/>
    <col min="7427" max="7427" width="6.25" style="41" customWidth="1"/>
    <col min="7428" max="7428" width="9.375" style="41" customWidth="1"/>
    <col min="7429" max="7429" width="6.25" style="41" customWidth="1"/>
    <col min="7430" max="7430" width="9.375" style="41" customWidth="1"/>
    <col min="7431" max="7431" width="6.25" style="41" customWidth="1"/>
    <col min="7432" max="7432" width="9.375" style="41" customWidth="1"/>
    <col min="7433" max="7433" width="6.25" style="41" customWidth="1"/>
    <col min="7434" max="7434" width="9.375" style="41" customWidth="1"/>
    <col min="7435" max="7435" width="6.25" style="41" customWidth="1"/>
    <col min="7436" max="7436" width="9.375" style="41" customWidth="1"/>
    <col min="7437" max="7437" width="1.125" style="41" customWidth="1"/>
    <col min="7438" max="7680" width="10" style="41"/>
    <col min="7681" max="7681" width="1.25" style="41" customWidth="1"/>
    <col min="7682" max="7682" width="11.375" style="41" customWidth="1"/>
    <col min="7683" max="7683" width="6.25" style="41" customWidth="1"/>
    <col min="7684" max="7684" width="9.375" style="41" customWidth="1"/>
    <col min="7685" max="7685" width="6.25" style="41" customWidth="1"/>
    <col min="7686" max="7686" width="9.375" style="41" customWidth="1"/>
    <col min="7687" max="7687" width="6.25" style="41" customWidth="1"/>
    <col min="7688" max="7688" width="9.375" style="41" customWidth="1"/>
    <col min="7689" max="7689" width="6.25" style="41" customWidth="1"/>
    <col min="7690" max="7690" width="9.375" style="41" customWidth="1"/>
    <col min="7691" max="7691" width="6.25" style="41" customWidth="1"/>
    <col min="7692" max="7692" width="9.375" style="41" customWidth="1"/>
    <col min="7693" max="7693" width="1.125" style="41" customWidth="1"/>
    <col min="7694" max="7936" width="10" style="41"/>
    <col min="7937" max="7937" width="1.25" style="41" customWidth="1"/>
    <col min="7938" max="7938" width="11.375" style="41" customWidth="1"/>
    <col min="7939" max="7939" width="6.25" style="41" customWidth="1"/>
    <col min="7940" max="7940" width="9.375" style="41" customWidth="1"/>
    <col min="7941" max="7941" width="6.25" style="41" customWidth="1"/>
    <col min="7942" max="7942" width="9.375" style="41" customWidth="1"/>
    <col min="7943" max="7943" width="6.25" style="41" customWidth="1"/>
    <col min="7944" max="7944" width="9.375" style="41" customWidth="1"/>
    <col min="7945" max="7945" width="6.25" style="41" customWidth="1"/>
    <col min="7946" max="7946" width="9.375" style="41" customWidth="1"/>
    <col min="7947" max="7947" width="6.25" style="41" customWidth="1"/>
    <col min="7948" max="7948" width="9.375" style="41" customWidth="1"/>
    <col min="7949" max="7949" width="1.125" style="41" customWidth="1"/>
    <col min="7950" max="8192" width="10" style="41"/>
    <col min="8193" max="8193" width="1.25" style="41" customWidth="1"/>
    <col min="8194" max="8194" width="11.375" style="41" customWidth="1"/>
    <col min="8195" max="8195" width="6.25" style="41" customWidth="1"/>
    <col min="8196" max="8196" width="9.375" style="41" customWidth="1"/>
    <col min="8197" max="8197" width="6.25" style="41" customWidth="1"/>
    <col min="8198" max="8198" width="9.375" style="41" customWidth="1"/>
    <col min="8199" max="8199" width="6.25" style="41" customWidth="1"/>
    <col min="8200" max="8200" width="9.375" style="41" customWidth="1"/>
    <col min="8201" max="8201" width="6.25" style="41" customWidth="1"/>
    <col min="8202" max="8202" width="9.375" style="41" customWidth="1"/>
    <col min="8203" max="8203" width="6.25" style="41" customWidth="1"/>
    <col min="8204" max="8204" width="9.375" style="41" customWidth="1"/>
    <col min="8205" max="8205" width="1.125" style="41" customWidth="1"/>
    <col min="8206" max="8448" width="10" style="41"/>
    <col min="8449" max="8449" width="1.25" style="41" customWidth="1"/>
    <col min="8450" max="8450" width="11.375" style="41" customWidth="1"/>
    <col min="8451" max="8451" width="6.25" style="41" customWidth="1"/>
    <col min="8452" max="8452" width="9.375" style="41" customWidth="1"/>
    <col min="8453" max="8453" width="6.25" style="41" customWidth="1"/>
    <col min="8454" max="8454" width="9.375" style="41" customWidth="1"/>
    <col min="8455" max="8455" width="6.25" style="41" customWidth="1"/>
    <col min="8456" max="8456" width="9.375" style="41" customWidth="1"/>
    <col min="8457" max="8457" width="6.25" style="41" customWidth="1"/>
    <col min="8458" max="8458" width="9.375" style="41" customWidth="1"/>
    <col min="8459" max="8459" width="6.25" style="41" customWidth="1"/>
    <col min="8460" max="8460" width="9.375" style="41" customWidth="1"/>
    <col min="8461" max="8461" width="1.125" style="41" customWidth="1"/>
    <col min="8462" max="8704" width="10" style="41"/>
    <col min="8705" max="8705" width="1.25" style="41" customWidth="1"/>
    <col min="8706" max="8706" width="11.375" style="41" customWidth="1"/>
    <col min="8707" max="8707" width="6.25" style="41" customWidth="1"/>
    <col min="8708" max="8708" width="9.375" style="41" customWidth="1"/>
    <col min="8709" max="8709" width="6.25" style="41" customWidth="1"/>
    <col min="8710" max="8710" width="9.375" style="41" customWidth="1"/>
    <col min="8711" max="8711" width="6.25" style="41" customWidth="1"/>
    <col min="8712" max="8712" width="9.375" style="41" customWidth="1"/>
    <col min="8713" max="8713" width="6.25" style="41" customWidth="1"/>
    <col min="8714" max="8714" width="9.375" style="41" customWidth="1"/>
    <col min="8715" max="8715" width="6.25" style="41" customWidth="1"/>
    <col min="8716" max="8716" width="9.375" style="41" customWidth="1"/>
    <col min="8717" max="8717" width="1.125" style="41" customWidth="1"/>
    <col min="8718" max="8960" width="10" style="41"/>
    <col min="8961" max="8961" width="1.25" style="41" customWidth="1"/>
    <col min="8962" max="8962" width="11.375" style="41" customWidth="1"/>
    <col min="8963" max="8963" width="6.25" style="41" customWidth="1"/>
    <col min="8964" max="8964" width="9.375" style="41" customWidth="1"/>
    <col min="8965" max="8965" width="6.25" style="41" customWidth="1"/>
    <col min="8966" max="8966" width="9.375" style="41" customWidth="1"/>
    <col min="8967" max="8967" width="6.25" style="41" customWidth="1"/>
    <col min="8968" max="8968" width="9.375" style="41" customWidth="1"/>
    <col min="8969" max="8969" width="6.25" style="41" customWidth="1"/>
    <col min="8970" max="8970" width="9.375" style="41" customWidth="1"/>
    <col min="8971" max="8971" width="6.25" style="41" customWidth="1"/>
    <col min="8972" max="8972" width="9.375" style="41" customWidth="1"/>
    <col min="8973" max="8973" width="1.125" style="41" customWidth="1"/>
    <col min="8974" max="9216" width="10" style="41"/>
    <col min="9217" max="9217" width="1.25" style="41" customWidth="1"/>
    <col min="9218" max="9218" width="11.375" style="41" customWidth="1"/>
    <col min="9219" max="9219" width="6.25" style="41" customWidth="1"/>
    <col min="9220" max="9220" width="9.375" style="41" customWidth="1"/>
    <col min="9221" max="9221" width="6.25" style="41" customWidth="1"/>
    <col min="9222" max="9222" width="9.375" style="41" customWidth="1"/>
    <col min="9223" max="9223" width="6.25" style="41" customWidth="1"/>
    <col min="9224" max="9224" width="9.375" style="41" customWidth="1"/>
    <col min="9225" max="9225" width="6.25" style="41" customWidth="1"/>
    <col min="9226" max="9226" width="9.375" style="41" customWidth="1"/>
    <col min="9227" max="9227" width="6.25" style="41" customWidth="1"/>
    <col min="9228" max="9228" width="9.375" style="41" customWidth="1"/>
    <col min="9229" max="9229" width="1.125" style="41" customWidth="1"/>
    <col min="9230" max="9472" width="10" style="41"/>
    <col min="9473" max="9473" width="1.25" style="41" customWidth="1"/>
    <col min="9474" max="9474" width="11.375" style="41" customWidth="1"/>
    <col min="9475" max="9475" width="6.25" style="41" customWidth="1"/>
    <col min="9476" max="9476" width="9.375" style="41" customWidth="1"/>
    <col min="9477" max="9477" width="6.25" style="41" customWidth="1"/>
    <col min="9478" max="9478" width="9.375" style="41" customWidth="1"/>
    <col min="9479" max="9479" width="6.25" style="41" customWidth="1"/>
    <col min="9480" max="9480" width="9.375" style="41" customWidth="1"/>
    <col min="9481" max="9481" width="6.25" style="41" customWidth="1"/>
    <col min="9482" max="9482" width="9.375" style="41" customWidth="1"/>
    <col min="9483" max="9483" width="6.25" style="41" customWidth="1"/>
    <col min="9484" max="9484" width="9.375" style="41" customWidth="1"/>
    <col min="9485" max="9485" width="1.125" style="41" customWidth="1"/>
    <col min="9486" max="9728" width="10" style="41"/>
    <col min="9729" max="9729" width="1.25" style="41" customWidth="1"/>
    <col min="9730" max="9730" width="11.375" style="41" customWidth="1"/>
    <col min="9731" max="9731" width="6.25" style="41" customWidth="1"/>
    <col min="9732" max="9732" width="9.375" style="41" customWidth="1"/>
    <col min="9733" max="9733" width="6.25" style="41" customWidth="1"/>
    <col min="9734" max="9734" width="9.375" style="41" customWidth="1"/>
    <col min="9735" max="9735" width="6.25" style="41" customWidth="1"/>
    <col min="9736" max="9736" width="9.375" style="41" customWidth="1"/>
    <col min="9737" max="9737" width="6.25" style="41" customWidth="1"/>
    <col min="9738" max="9738" width="9.375" style="41" customWidth="1"/>
    <col min="9739" max="9739" width="6.25" style="41" customWidth="1"/>
    <col min="9740" max="9740" width="9.375" style="41" customWidth="1"/>
    <col min="9741" max="9741" width="1.125" style="41" customWidth="1"/>
    <col min="9742" max="9984" width="10" style="41"/>
    <col min="9985" max="9985" width="1.25" style="41" customWidth="1"/>
    <col min="9986" max="9986" width="11.375" style="41" customWidth="1"/>
    <col min="9987" max="9987" width="6.25" style="41" customWidth="1"/>
    <col min="9988" max="9988" width="9.375" style="41" customWidth="1"/>
    <col min="9989" max="9989" width="6.25" style="41" customWidth="1"/>
    <col min="9990" max="9990" width="9.375" style="41" customWidth="1"/>
    <col min="9991" max="9991" width="6.25" style="41" customWidth="1"/>
    <col min="9992" max="9992" width="9.375" style="41" customWidth="1"/>
    <col min="9993" max="9993" width="6.25" style="41" customWidth="1"/>
    <col min="9994" max="9994" width="9.375" style="41" customWidth="1"/>
    <col min="9995" max="9995" width="6.25" style="41" customWidth="1"/>
    <col min="9996" max="9996" width="9.375" style="41" customWidth="1"/>
    <col min="9997" max="9997" width="1.125" style="41" customWidth="1"/>
    <col min="9998" max="10240" width="10" style="41"/>
    <col min="10241" max="10241" width="1.25" style="41" customWidth="1"/>
    <col min="10242" max="10242" width="11.375" style="41" customWidth="1"/>
    <col min="10243" max="10243" width="6.25" style="41" customWidth="1"/>
    <col min="10244" max="10244" width="9.375" style="41" customWidth="1"/>
    <col min="10245" max="10245" width="6.25" style="41" customWidth="1"/>
    <col min="10246" max="10246" width="9.375" style="41" customWidth="1"/>
    <col min="10247" max="10247" width="6.25" style="41" customWidth="1"/>
    <col min="10248" max="10248" width="9.375" style="41" customWidth="1"/>
    <col min="10249" max="10249" width="6.25" style="41" customWidth="1"/>
    <col min="10250" max="10250" width="9.375" style="41" customWidth="1"/>
    <col min="10251" max="10251" width="6.25" style="41" customWidth="1"/>
    <col min="10252" max="10252" width="9.375" style="41" customWidth="1"/>
    <col min="10253" max="10253" width="1.125" style="41" customWidth="1"/>
    <col min="10254" max="10496" width="10" style="41"/>
    <col min="10497" max="10497" width="1.25" style="41" customWidth="1"/>
    <col min="10498" max="10498" width="11.375" style="41" customWidth="1"/>
    <col min="10499" max="10499" width="6.25" style="41" customWidth="1"/>
    <col min="10500" max="10500" width="9.375" style="41" customWidth="1"/>
    <col min="10501" max="10501" width="6.25" style="41" customWidth="1"/>
    <col min="10502" max="10502" width="9.375" style="41" customWidth="1"/>
    <col min="10503" max="10503" width="6.25" style="41" customWidth="1"/>
    <col min="10504" max="10504" width="9.375" style="41" customWidth="1"/>
    <col min="10505" max="10505" width="6.25" style="41" customWidth="1"/>
    <col min="10506" max="10506" width="9.375" style="41" customWidth="1"/>
    <col min="10507" max="10507" width="6.25" style="41" customWidth="1"/>
    <col min="10508" max="10508" width="9.375" style="41" customWidth="1"/>
    <col min="10509" max="10509" width="1.125" style="41" customWidth="1"/>
    <col min="10510" max="10752" width="10" style="41"/>
    <col min="10753" max="10753" width="1.25" style="41" customWidth="1"/>
    <col min="10754" max="10754" width="11.375" style="41" customWidth="1"/>
    <col min="10755" max="10755" width="6.25" style="41" customWidth="1"/>
    <col min="10756" max="10756" width="9.375" style="41" customWidth="1"/>
    <col min="10757" max="10757" width="6.25" style="41" customWidth="1"/>
    <col min="10758" max="10758" width="9.375" style="41" customWidth="1"/>
    <col min="10759" max="10759" width="6.25" style="41" customWidth="1"/>
    <col min="10760" max="10760" width="9.375" style="41" customWidth="1"/>
    <col min="10761" max="10761" width="6.25" style="41" customWidth="1"/>
    <col min="10762" max="10762" width="9.375" style="41" customWidth="1"/>
    <col min="10763" max="10763" width="6.25" style="41" customWidth="1"/>
    <col min="10764" max="10764" width="9.375" style="41" customWidth="1"/>
    <col min="10765" max="10765" width="1.125" style="41" customWidth="1"/>
    <col min="10766" max="11008" width="10" style="41"/>
    <col min="11009" max="11009" width="1.25" style="41" customWidth="1"/>
    <col min="11010" max="11010" width="11.375" style="41" customWidth="1"/>
    <col min="11011" max="11011" width="6.25" style="41" customWidth="1"/>
    <col min="11012" max="11012" width="9.375" style="41" customWidth="1"/>
    <col min="11013" max="11013" width="6.25" style="41" customWidth="1"/>
    <col min="11014" max="11014" width="9.375" style="41" customWidth="1"/>
    <col min="11015" max="11015" width="6.25" style="41" customWidth="1"/>
    <col min="11016" max="11016" width="9.375" style="41" customWidth="1"/>
    <col min="11017" max="11017" width="6.25" style="41" customWidth="1"/>
    <col min="11018" max="11018" width="9.375" style="41" customWidth="1"/>
    <col min="11019" max="11019" width="6.25" style="41" customWidth="1"/>
    <col min="11020" max="11020" width="9.375" style="41" customWidth="1"/>
    <col min="11021" max="11021" width="1.125" style="41" customWidth="1"/>
    <col min="11022" max="11264" width="10" style="41"/>
    <col min="11265" max="11265" width="1.25" style="41" customWidth="1"/>
    <col min="11266" max="11266" width="11.375" style="41" customWidth="1"/>
    <col min="11267" max="11267" width="6.25" style="41" customWidth="1"/>
    <col min="11268" max="11268" width="9.375" style="41" customWidth="1"/>
    <col min="11269" max="11269" width="6.25" style="41" customWidth="1"/>
    <col min="11270" max="11270" width="9.375" style="41" customWidth="1"/>
    <col min="11271" max="11271" width="6.25" style="41" customWidth="1"/>
    <col min="11272" max="11272" width="9.375" style="41" customWidth="1"/>
    <col min="11273" max="11273" width="6.25" style="41" customWidth="1"/>
    <col min="11274" max="11274" width="9.375" style="41" customWidth="1"/>
    <col min="11275" max="11275" width="6.25" style="41" customWidth="1"/>
    <col min="11276" max="11276" width="9.375" style="41" customWidth="1"/>
    <col min="11277" max="11277" width="1.125" style="41" customWidth="1"/>
    <col min="11278" max="11520" width="10" style="41"/>
    <col min="11521" max="11521" width="1.25" style="41" customWidth="1"/>
    <col min="11522" max="11522" width="11.375" style="41" customWidth="1"/>
    <col min="11523" max="11523" width="6.25" style="41" customWidth="1"/>
    <col min="11524" max="11524" width="9.375" style="41" customWidth="1"/>
    <col min="11525" max="11525" width="6.25" style="41" customWidth="1"/>
    <col min="11526" max="11526" width="9.375" style="41" customWidth="1"/>
    <col min="11527" max="11527" width="6.25" style="41" customWidth="1"/>
    <col min="11528" max="11528" width="9.375" style="41" customWidth="1"/>
    <col min="11529" max="11529" width="6.25" style="41" customWidth="1"/>
    <col min="11530" max="11530" width="9.375" style="41" customWidth="1"/>
    <col min="11531" max="11531" width="6.25" style="41" customWidth="1"/>
    <col min="11532" max="11532" width="9.375" style="41" customWidth="1"/>
    <col min="11533" max="11533" width="1.125" style="41" customWidth="1"/>
    <col min="11534" max="11776" width="10" style="41"/>
    <col min="11777" max="11777" width="1.25" style="41" customWidth="1"/>
    <col min="11778" max="11778" width="11.375" style="41" customWidth="1"/>
    <col min="11779" max="11779" width="6.25" style="41" customWidth="1"/>
    <col min="11780" max="11780" width="9.375" style="41" customWidth="1"/>
    <col min="11781" max="11781" width="6.25" style="41" customWidth="1"/>
    <col min="11782" max="11782" width="9.375" style="41" customWidth="1"/>
    <col min="11783" max="11783" width="6.25" style="41" customWidth="1"/>
    <col min="11784" max="11784" width="9.375" style="41" customWidth="1"/>
    <col min="11785" max="11785" width="6.25" style="41" customWidth="1"/>
    <col min="11786" max="11786" width="9.375" style="41" customWidth="1"/>
    <col min="11787" max="11787" width="6.25" style="41" customWidth="1"/>
    <col min="11788" max="11788" width="9.375" style="41" customWidth="1"/>
    <col min="11789" max="11789" width="1.125" style="41" customWidth="1"/>
    <col min="11790" max="12032" width="10" style="41"/>
    <col min="12033" max="12033" width="1.25" style="41" customWidth="1"/>
    <col min="12034" max="12034" width="11.375" style="41" customWidth="1"/>
    <col min="12035" max="12035" width="6.25" style="41" customWidth="1"/>
    <col min="12036" max="12036" width="9.375" style="41" customWidth="1"/>
    <col min="12037" max="12037" width="6.25" style="41" customWidth="1"/>
    <col min="12038" max="12038" width="9.375" style="41" customWidth="1"/>
    <col min="12039" max="12039" width="6.25" style="41" customWidth="1"/>
    <col min="12040" max="12040" width="9.375" style="41" customWidth="1"/>
    <col min="12041" max="12041" width="6.25" style="41" customWidth="1"/>
    <col min="12042" max="12042" width="9.375" style="41" customWidth="1"/>
    <col min="12043" max="12043" width="6.25" style="41" customWidth="1"/>
    <col min="12044" max="12044" width="9.375" style="41" customWidth="1"/>
    <col min="12045" max="12045" width="1.125" style="41" customWidth="1"/>
    <col min="12046" max="12288" width="10" style="41"/>
    <col min="12289" max="12289" width="1.25" style="41" customWidth="1"/>
    <col min="12290" max="12290" width="11.375" style="41" customWidth="1"/>
    <col min="12291" max="12291" width="6.25" style="41" customWidth="1"/>
    <col min="12292" max="12292" width="9.375" style="41" customWidth="1"/>
    <col min="12293" max="12293" width="6.25" style="41" customWidth="1"/>
    <col min="12294" max="12294" width="9.375" style="41" customWidth="1"/>
    <col min="12295" max="12295" width="6.25" style="41" customWidth="1"/>
    <col min="12296" max="12296" width="9.375" style="41" customWidth="1"/>
    <col min="12297" max="12297" width="6.25" style="41" customWidth="1"/>
    <col min="12298" max="12298" width="9.375" style="41" customWidth="1"/>
    <col min="12299" max="12299" width="6.25" style="41" customWidth="1"/>
    <col min="12300" max="12300" width="9.375" style="41" customWidth="1"/>
    <col min="12301" max="12301" width="1.125" style="41" customWidth="1"/>
    <col min="12302" max="12544" width="10" style="41"/>
    <col min="12545" max="12545" width="1.25" style="41" customWidth="1"/>
    <col min="12546" max="12546" width="11.375" style="41" customWidth="1"/>
    <col min="12547" max="12547" width="6.25" style="41" customWidth="1"/>
    <col min="12548" max="12548" width="9.375" style="41" customWidth="1"/>
    <col min="12549" max="12549" width="6.25" style="41" customWidth="1"/>
    <col min="12550" max="12550" width="9.375" style="41" customWidth="1"/>
    <col min="12551" max="12551" width="6.25" style="41" customWidth="1"/>
    <col min="12552" max="12552" width="9.375" style="41" customWidth="1"/>
    <col min="12553" max="12553" width="6.25" style="41" customWidth="1"/>
    <col min="12554" max="12554" width="9.375" style="41" customWidth="1"/>
    <col min="12555" max="12555" width="6.25" style="41" customWidth="1"/>
    <col min="12556" max="12556" width="9.375" style="41" customWidth="1"/>
    <col min="12557" max="12557" width="1.125" style="41" customWidth="1"/>
    <col min="12558" max="12800" width="10" style="41"/>
    <col min="12801" max="12801" width="1.25" style="41" customWidth="1"/>
    <col min="12802" max="12802" width="11.375" style="41" customWidth="1"/>
    <col min="12803" max="12803" width="6.25" style="41" customWidth="1"/>
    <col min="12804" max="12804" width="9.375" style="41" customWidth="1"/>
    <col min="12805" max="12805" width="6.25" style="41" customWidth="1"/>
    <col min="12806" max="12806" width="9.375" style="41" customWidth="1"/>
    <col min="12807" max="12807" width="6.25" style="41" customWidth="1"/>
    <col min="12808" max="12808" width="9.375" style="41" customWidth="1"/>
    <col min="12809" max="12809" width="6.25" style="41" customWidth="1"/>
    <col min="12810" max="12810" width="9.375" style="41" customWidth="1"/>
    <col min="12811" max="12811" width="6.25" style="41" customWidth="1"/>
    <col min="12812" max="12812" width="9.375" style="41" customWidth="1"/>
    <col min="12813" max="12813" width="1.125" style="41" customWidth="1"/>
    <col min="12814" max="13056" width="10" style="41"/>
    <col min="13057" max="13057" width="1.25" style="41" customWidth="1"/>
    <col min="13058" max="13058" width="11.375" style="41" customWidth="1"/>
    <col min="13059" max="13059" width="6.25" style="41" customWidth="1"/>
    <col min="13060" max="13060" width="9.375" style="41" customWidth="1"/>
    <col min="13061" max="13061" width="6.25" style="41" customWidth="1"/>
    <col min="13062" max="13062" width="9.375" style="41" customWidth="1"/>
    <col min="13063" max="13063" width="6.25" style="41" customWidth="1"/>
    <col min="13064" max="13064" width="9.375" style="41" customWidth="1"/>
    <col min="13065" max="13065" width="6.25" style="41" customWidth="1"/>
    <col min="13066" max="13066" width="9.375" style="41" customWidth="1"/>
    <col min="13067" max="13067" width="6.25" style="41" customWidth="1"/>
    <col min="13068" max="13068" width="9.375" style="41" customWidth="1"/>
    <col min="13069" max="13069" width="1.125" style="41" customWidth="1"/>
    <col min="13070" max="13312" width="10" style="41"/>
    <col min="13313" max="13313" width="1.25" style="41" customWidth="1"/>
    <col min="13314" max="13314" width="11.375" style="41" customWidth="1"/>
    <col min="13315" max="13315" width="6.25" style="41" customWidth="1"/>
    <col min="13316" max="13316" width="9.375" style="41" customWidth="1"/>
    <col min="13317" max="13317" width="6.25" style="41" customWidth="1"/>
    <col min="13318" max="13318" width="9.375" style="41" customWidth="1"/>
    <col min="13319" max="13319" width="6.25" style="41" customWidth="1"/>
    <col min="13320" max="13320" width="9.375" style="41" customWidth="1"/>
    <col min="13321" max="13321" width="6.25" style="41" customWidth="1"/>
    <col min="13322" max="13322" width="9.375" style="41" customWidth="1"/>
    <col min="13323" max="13323" width="6.25" style="41" customWidth="1"/>
    <col min="13324" max="13324" width="9.375" style="41" customWidth="1"/>
    <col min="13325" max="13325" width="1.125" style="41" customWidth="1"/>
    <col min="13326" max="13568" width="10" style="41"/>
    <col min="13569" max="13569" width="1.25" style="41" customWidth="1"/>
    <col min="13570" max="13570" width="11.375" style="41" customWidth="1"/>
    <col min="13571" max="13571" width="6.25" style="41" customWidth="1"/>
    <col min="13572" max="13572" width="9.375" style="41" customWidth="1"/>
    <col min="13573" max="13573" width="6.25" style="41" customWidth="1"/>
    <col min="13574" max="13574" width="9.375" style="41" customWidth="1"/>
    <col min="13575" max="13575" width="6.25" style="41" customWidth="1"/>
    <col min="13576" max="13576" width="9.375" style="41" customWidth="1"/>
    <col min="13577" max="13577" width="6.25" style="41" customWidth="1"/>
    <col min="13578" max="13578" width="9.375" style="41" customWidth="1"/>
    <col min="13579" max="13579" width="6.25" style="41" customWidth="1"/>
    <col min="13580" max="13580" width="9.375" style="41" customWidth="1"/>
    <col min="13581" max="13581" width="1.125" style="41" customWidth="1"/>
    <col min="13582" max="13824" width="10" style="41"/>
    <col min="13825" max="13825" width="1.25" style="41" customWidth="1"/>
    <col min="13826" max="13826" width="11.375" style="41" customWidth="1"/>
    <col min="13827" max="13827" width="6.25" style="41" customWidth="1"/>
    <col min="13828" max="13828" width="9.375" style="41" customWidth="1"/>
    <col min="13829" max="13829" width="6.25" style="41" customWidth="1"/>
    <col min="13830" max="13830" width="9.375" style="41" customWidth="1"/>
    <col min="13831" max="13831" width="6.25" style="41" customWidth="1"/>
    <col min="13832" max="13832" width="9.375" style="41" customWidth="1"/>
    <col min="13833" max="13833" width="6.25" style="41" customWidth="1"/>
    <col min="13834" max="13834" width="9.375" style="41" customWidth="1"/>
    <col min="13835" max="13835" width="6.25" style="41" customWidth="1"/>
    <col min="13836" max="13836" width="9.375" style="41" customWidth="1"/>
    <col min="13837" max="13837" width="1.125" style="41" customWidth="1"/>
    <col min="13838" max="14080" width="10" style="41"/>
    <col min="14081" max="14081" width="1.25" style="41" customWidth="1"/>
    <col min="14082" max="14082" width="11.375" style="41" customWidth="1"/>
    <col min="14083" max="14083" width="6.25" style="41" customWidth="1"/>
    <col min="14084" max="14084" width="9.375" style="41" customWidth="1"/>
    <col min="14085" max="14085" width="6.25" style="41" customWidth="1"/>
    <col min="14086" max="14086" width="9.375" style="41" customWidth="1"/>
    <col min="14087" max="14087" width="6.25" style="41" customWidth="1"/>
    <col min="14088" max="14088" width="9.375" style="41" customWidth="1"/>
    <col min="14089" max="14089" width="6.25" style="41" customWidth="1"/>
    <col min="14090" max="14090" width="9.375" style="41" customWidth="1"/>
    <col min="14091" max="14091" width="6.25" style="41" customWidth="1"/>
    <col min="14092" max="14092" width="9.375" style="41" customWidth="1"/>
    <col min="14093" max="14093" width="1.125" style="41" customWidth="1"/>
    <col min="14094" max="14336" width="10" style="41"/>
    <col min="14337" max="14337" width="1.25" style="41" customWidth="1"/>
    <col min="14338" max="14338" width="11.375" style="41" customWidth="1"/>
    <col min="14339" max="14339" width="6.25" style="41" customWidth="1"/>
    <col min="14340" max="14340" width="9.375" style="41" customWidth="1"/>
    <col min="14341" max="14341" width="6.25" style="41" customWidth="1"/>
    <col min="14342" max="14342" width="9.375" style="41" customWidth="1"/>
    <col min="14343" max="14343" width="6.25" style="41" customWidth="1"/>
    <col min="14344" max="14344" width="9.375" style="41" customWidth="1"/>
    <col min="14345" max="14345" width="6.25" style="41" customWidth="1"/>
    <col min="14346" max="14346" width="9.375" style="41" customWidth="1"/>
    <col min="14347" max="14347" width="6.25" style="41" customWidth="1"/>
    <col min="14348" max="14348" width="9.375" style="41" customWidth="1"/>
    <col min="14349" max="14349" width="1.125" style="41" customWidth="1"/>
    <col min="14350" max="14592" width="10" style="41"/>
    <col min="14593" max="14593" width="1.25" style="41" customWidth="1"/>
    <col min="14594" max="14594" width="11.375" style="41" customWidth="1"/>
    <col min="14595" max="14595" width="6.25" style="41" customWidth="1"/>
    <col min="14596" max="14596" width="9.375" style="41" customWidth="1"/>
    <col min="14597" max="14597" width="6.25" style="41" customWidth="1"/>
    <col min="14598" max="14598" width="9.375" style="41" customWidth="1"/>
    <col min="14599" max="14599" width="6.25" style="41" customWidth="1"/>
    <col min="14600" max="14600" width="9.375" style="41" customWidth="1"/>
    <col min="14601" max="14601" width="6.25" style="41" customWidth="1"/>
    <col min="14602" max="14602" width="9.375" style="41" customWidth="1"/>
    <col min="14603" max="14603" width="6.25" style="41" customWidth="1"/>
    <col min="14604" max="14604" width="9.375" style="41" customWidth="1"/>
    <col min="14605" max="14605" width="1.125" style="41" customWidth="1"/>
    <col min="14606" max="14848" width="10" style="41"/>
    <col min="14849" max="14849" width="1.25" style="41" customWidth="1"/>
    <col min="14850" max="14850" width="11.375" style="41" customWidth="1"/>
    <col min="14851" max="14851" width="6.25" style="41" customWidth="1"/>
    <col min="14852" max="14852" width="9.375" style="41" customWidth="1"/>
    <col min="14853" max="14853" width="6.25" style="41" customWidth="1"/>
    <col min="14854" max="14854" width="9.375" style="41" customWidth="1"/>
    <col min="14855" max="14855" width="6.25" style="41" customWidth="1"/>
    <col min="14856" max="14856" width="9.375" style="41" customWidth="1"/>
    <col min="14857" max="14857" width="6.25" style="41" customWidth="1"/>
    <col min="14858" max="14858" width="9.375" style="41" customWidth="1"/>
    <col min="14859" max="14859" width="6.25" style="41" customWidth="1"/>
    <col min="14860" max="14860" width="9.375" style="41" customWidth="1"/>
    <col min="14861" max="14861" width="1.125" style="41" customWidth="1"/>
    <col min="14862" max="15104" width="10" style="41"/>
    <col min="15105" max="15105" width="1.25" style="41" customWidth="1"/>
    <col min="15106" max="15106" width="11.375" style="41" customWidth="1"/>
    <col min="15107" max="15107" width="6.25" style="41" customWidth="1"/>
    <col min="15108" max="15108" width="9.375" style="41" customWidth="1"/>
    <col min="15109" max="15109" width="6.25" style="41" customWidth="1"/>
    <col min="15110" max="15110" width="9.375" style="41" customWidth="1"/>
    <col min="15111" max="15111" width="6.25" style="41" customWidth="1"/>
    <col min="15112" max="15112" width="9.375" style="41" customWidth="1"/>
    <col min="15113" max="15113" width="6.25" style="41" customWidth="1"/>
    <col min="15114" max="15114" width="9.375" style="41" customWidth="1"/>
    <col min="15115" max="15115" width="6.25" style="41" customWidth="1"/>
    <col min="15116" max="15116" width="9.375" style="41" customWidth="1"/>
    <col min="15117" max="15117" width="1.125" style="41" customWidth="1"/>
    <col min="15118" max="15360" width="10" style="41"/>
    <col min="15361" max="15361" width="1.25" style="41" customWidth="1"/>
    <col min="15362" max="15362" width="11.375" style="41" customWidth="1"/>
    <col min="15363" max="15363" width="6.25" style="41" customWidth="1"/>
    <col min="15364" max="15364" width="9.375" style="41" customWidth="1"/>
    <col min="15365" max="15365" width="6.25" style="41" customWidth="1"/>
    <col min="15366" max="15366" width="9.375" style="41" customWidth="1"/>
    <col min="15367" max="15367" width="6.25" style="41" customWidth="1"/>
    <col min="15368" max="15368" width="9.375" style="41" customWidth="1"/>
    <col min="15369" max="15369" width="6.25" style="41" customWidth="1"/>
    <col min="15370" max="15370" width="9.375" style="41" customWidth="1"/>
    <col min="15371" max="15371" width="6.25" style="41" customWidth="1"/>
    <col min="15372" max="15372" width="9.375" style="41" customWidth="1"/>
    <col min="15373" max="15373" width="1.125" style="41" customWidth="1"/>
    <col min="15374" max="15616" width="10" style="41"/>
    <col min="15617" max="15617" width="1.25" style="41" customWidth="1"/>
    <col min="15618" max="15618" width="11.375" style="41" customWidth="1"/>
    <col min="15619" max="15619" width="6.25" style="41" customWidth="1"/>
    <col min="15620" max="15620" width="9.375" style="41" customWidth="1"/>
    <col min="15621" max="15621" width="6.25" style="41" customWidth="1"/>
    <col min="15622" max="15622" width="9.375" style="41" customWidth="1"/>
    <col min="15623" max="15623" width="6.25" style="41" customWidth="1"/>
    <col min="15624" max="15624" width="9.375" style="41" customWidth="1"/>
    <col min="15625" max="15625" width="6.25" style="41" customWidth="1"/>
    <col min="15626" max="15626" width="9.375" style="41" customWidth="1"/>
    <col min="15627" max="15627" width="6.25" style="41" customWidth="1"/>
    <col min="15628" max="15628" width="9.375" style="41" customWidth="1"/>
    <col min="15629" max="15629" width="1.125" style="41" customWidth="1"/>
    <col min="15630" max="15872" width="10" style="41"/>
    <col min="15873" max="15873" width="1.25" style="41" customWidth="1"/>
    <col min="15874" max="15874" width="11.375" style="41" customWidth="1"/>
    <col min="15875" max="15875" width="6.25" style="41" customWidth="1"/>
    <col min="15876" max="15876" width="9.375" style="41" customWidth="1"/>
    <col min="15877" max="15877" width="6.25" style="41" customWidth="1"/>
    <col min="15878" max="15878" width="9.375" style="41" customWidth="1"/>
    <col min="15879" max="15879" width="6.25" style="41" customWidth="1"/>
    <col min="15880" max="15880" width="9.375" style="41" customWidth="1"/>
    <col min="15881" max="15881" width="6.25" style="41" customWidth="1"/>
    <col min="15882" max="15882" width="9.375" style="41" customWidth="1"/>
    <col min="15883" max="15883" width="6.25" style="41" customWidth="1"/>
    <col min="15884" max="15884" width="9.375" style="41" customWidth="1"/>
    <col min="15885" max="15885" width="1.125" style="41" customWidth="1"/>
    <col min="15886" max="16128" width="10" style="41"/>
    <col min="16129" max="16129" width="1.25" style="41" customWidth="1"/>
    <col min="16130" max="16130" width="11.375" style="41" customWidth="1"/>
    <col min="16131" max="16131" width="6.25" style="41" customWidth="1"/>
    <col min="16132" max="16132" width="9.375" style="41" customWidth="1"/>
    <col min="16133" max="16133" width="6.25" style="41" customWidth="1"/>
    <col min="16134" max="16134" width="9.375" style="41" customWidth="1"/>
    <col min="16135" max="16135" width="6.25" style="41" customWidth="1"/>
    <col min="16136" max="16136" width="9.375" style="41" customWidth="1"/>
    <col min="16137" max="16137" width="6.25" style="41" customWidth="1"/>
    <col min="16138" max="16138" width="9.375" style="41" customWidth="1"/>
    <col min="16139" max="16139" width="6.25" style="41" customWidth="1"/>
    <col min="16140" max="16140" width="9.375" style="41" customWidth="1"/>
    <col min="16141" max="16141" width="1.125" style="41" customWidth="1"/>
    <col min="16142" max="16384" width="10" style="41"/>
  </cols>
  <sheetData>
    <row r="1" spans="2:12" ht="22.5" customHeight="1" x14ac:dyDescent="0.2">
      <c r="B1" s="43" t="s">
        <v>87</v>
      </c>
      <c r="L1" s="48" t="s">
        <v>82</v>
      </c>
    </row>
    <row r="2" spans="2:12" x14ac:dyDescent="0.2">
      <c r="C2" s="49" t="s">
        <v>38</v>
      </c>
      <c r="K2" s="55"/>
      <c r="L2" s="48" t="s">
        <v>40</v>
      </c>
    </row>
    <row r="3" spans="2:12" ht="15" customHeight="1" x14ac:dyDescent="0.2">
      <c r="B3" s="123" t="s">
        <v>2</v>
      </c>
      <c r="C3" s="117" t="s">
        <v>41</v>
      </c>
      <c r="D3" s="118"/>
      <c r="E3" s="117" t="s">
        <v>43</v>
      </c>
      <c r="F3" s="118"/>
      <c r="G3" s="119" t="s">
        <v>44</v>
      </c>
      <c r="H3" s="120"/>
      <c r="I3" s="119" t="s">
        <v>20</v>
      </c>
      <c r="J3" s="120"/>
      <c r="K3" s="121" t="s">
        <v>13</v>
      </c>
      <c r="L3" s="122"/>
    </row>
    <row r="4" spans="2:12" ht="15" customHeight="1" x14ac:dyDescent="0.2">
      <c r="B4" s="124"/>
      <c r="C4" s="50" t="s">
        <v>46</v>
      </c>
      <c r="D4" s="50" t="s">
        <v>47</v>
      </c>
      <c r="E4" s="50" t="s">
        <v>46</v>
      </c>
      <c r="F4" s="50" t="s">
        <v>47</v>
      </c>
      <c r="G4" s="50" t="s">
        <v>46</v>
      </c>
      <c r="H4" s="50" t="s">
        <v>47</v>
      </c>
      <c r="I4" s="50" t="s">
        <v>46</v>
      </c>
      <c r="J4" s="50" t="s">
        <v>47</v>
      </c>
      <c r="K4" s="50" t="s">
        <v>46</v>
      </c>
      <c r="L4" s="50" t="s">
        <v>47</v>
      </c>
    </row>
    <row r="5" spans="2:12" s="42" customFormat="1" ht="15" customHeight="1" x14ac:dyDescent="0.15">
      <c r="B5" s="44" t="s">
        <v>17</v>
      </c>
      <c r="C5" s="32">
        <v>4816</v>
      </c>
      <c r="D5" s="15">
        <v>2102259</v>
      </c>
      <c r="E5" s="32">
        <v>6210</v>
      </c>
      <c r="F5" s="15">
        <v>1290353</v>
      </c>
      <c r="G5" s="32">
        <v>581</v>
      </c>
      <c r="H5" s="15">
        <v>193993</v>
      </c>
      <c r="I5" s="32">
        <v>12454</v>
      </c>
      <c r="J5" s="15">
        <v>6270873</v>
      </c>
      <c r="K5" s="32">
        <v>2520</v>
      </c>
      <c r="L5" s="15">
        <v>1255233</v>
      </c>
    </row>
    <row r="6" spans="2:12" s="42" customFormat="1" ht="15" customHeight="1" x14ac:dyDescent="0.15">
      <c r="B6" s="45" t="s">
        <v>48</v>
      </c>
      <c r="C6" s="51">
        <f>IF(ISERROR(C5/$G$14*100)=TRUE,0,C5/$G$14*100)</f>
        <v>16.155652465615567</v>
      </c>
      <c r="D6" s="51">
        <f>IF(ISERROR(D5/$H$14*100)=TRUE,0,D5/$H$14*100)</f>
        <v>16.400615969314185</v>
      </c>
      <c r="E6" s="51">
        <f>IF(ISERROR(E5/$G$14*100)=TRUE,0,E5/$G$14*100)</f>
        <v>20.831935592083191</v>
      </c>
      <c r="F6" s="51">
        <f>IF(ISERROR(F5/$H$14*100)=TRUE,0,F5/$H$14*100)</f>
        <v>10.06659218386149</v>
      </c>
      <c r="G6" s="51">
        <f>IF(ISERROR(G5/$G$14*100)=TRUE,0,G5/$G$14*100)</f>
        <v>1.949010399194901</v>
      </c>
      <c r="H6" s="51">
        <f>IF(ISERROR(H5/$H$14*100)=TRUE,0,H5/$H$14*100)</f>
        <v>1.5134218446609895</v>
      </c>
      <c r="I6" s="51">
        <f>IF(ISERROR(I5/$G$14*100)=TRUE,0,I5/$G$14*100)</f>
        <v>41.777926870177794</v>
      </c>
      <c r="J6" s="51">
        <f>IF(ISERROR(J5/$H$14*100)=TRUE,0,J5/$H$14*100)</f>
        <v>48.921745543884541</v>
      </c>
      <c r="K6" s="51">
        <f>IF(ISERROR(K5/$G$14*100)=TRUE,0,K5/$G$14*100)</f>
        <v>8.4535390808453545</v>
      </c>
      <c r="L6" s="51">
        <f>IF(ISERROR(L5/$H$14*100)=TRUE,0,L5/$H$14*100)</f>
        <v>9.7926061370222008</v>
      </c>
    </row>
    <row r="7" spans="2:12" ht="15" customHeight="1" x14ac:dyDescent="0.2">
      <c r="B7" s="44" t="s">
        <v>49</v>
      </c>
      <c r="C7" s="15">
        <v>18973</v>
      </c>
      <c r="D7" s="15">
        <v>6027718</v>
      </c>
      <c r="E7" s="15">
        <v>4381</v>
      </c>
      <c r="F7" s="15">
        <v>809482</v>
      </c>
      <c r="G7" s="15">
        <v>7072</v>
      </c>
      <c r="H7" s="15">
        <v>2386424</v>
      </c>
      <c r="I7" s="15">
        <v>1551</v>
      </c>
      <c r="J7" s="15">
        <v>739502</v>
      </c>
      <c r="K7" s="15">
        <v>1074</v>
      </c>
      <c r="L7" s="15">
        <v>655682</v>
      </c>
    </row>
    <row r="8" spans="2:12" ht="15" customHeight="1" x14ac:dyDescent="0.2">
      <c r="B8" s="46" t="s">
        <v>48</v>
      </c>
      <c r="C8" s="51">
        <f>IF(ISERROR(C7/$G$16*100)=TRUE,0,C7/$G$16*100)</f>
        <v>46.35701720093823</v>
      </c>
      <c r="D8" s="51">
        <f>IF(ISERROR(D7/$H$16*100)=TRUE,0,D7/$H$16*100)</f>
        <v>44.153283816053559</v>
      </c>
      <c r="E8" s="51">
        <f>IF(ISERROR(E7/$G$16*100)=TRUE,0,E7/$G$16*100)</f>
        <v>10.704163408913212</v>
      </c>
      <c r="F8" s="51">
        <f>IF(ISERROR(F7/$H$16*100)=TRUE,0,F7/$H$16*100)</f>
        <v>5.9294891516137067</v>
      </c>
      <c r="G8" s="51">
        <f>IF(ISERROR(G7/$G$16*100)=TRUE,0,G7/$G$16*100)</f>
        <v>17.279124315871776</v>
      </c>
      <c r="H8" s="51">
        <f>IF(ISERROR(H7/$H$16*100)=TRUE,0,H7/$H$16*100)</f>
        <v>17.480654565698298</v>
      </c>
      <c r="I8" s="51">
        <f>IF(ISERROR(I7/$G$16*100)=TRUE,0,I7/$G$16*100)</f>
        <v>3.7895817044566065</v>
      </c>
      <c r="J8" s="51">
        <f>IF(ISERROR(J7/$H$16*100)=TRUE,0,J7/$H$16*100)</f>
        <v>5.4168827553875678</v>
      </c>
      <c r="K8" s="51">
        <f>IF(ISERROR(K7/$G$16*100)=TRUE,0,K7/$G$16*100)</f>
        <v>2.6241204065676307</v>
      </c>
      <c r="L8" s="51">
        <f>IF(ISERROR(L7/$H$16*100)=TRUE,0,L7/$H$16*100)</f>
        <v>4.8028977863724931</v>
      </c>
    </row>
    <row r="9" spans="2:12" ht="15" customHeight="1" x14ac:dyDescent="0.2">
      <c r="B9" s="47" t="s">
        <v>31</v>
      </c>
      <c r="C9" s="52">
        <f t="shared" ref="C9:L9" si="0">SUM(C5,C7)</f>
        <v>23789</v>
      </c>
      <c r="D9" s="52">
        <f t="shared" si="0"/>
        <v>8129977</v>
      </c>
      <c r="E9" s="52">
        <f t="shared" si="0"/>
        <v>10591</v>
      </c>
      <c r="F9" s="52">
        <f t="shared" si="0"/>
        <v>2099835</v>
      </c>
      <c r="G9" s="52">
        <f t="shared" si="0"/>
        <v>7653</v>
      </c>
      <c r="H9" s="52">
        <f t="shared" si="0"/>
        <v>2580417</v>
      </c>
      <c r="I9" s="52">
        <f t="shared" si="0"/>
        <v>14005</v>
      </c>
      <c r="J9" s="52">
        <f t="shared" si="0"/>
        <v>7010375</v>
      </c>
      <c r="K9" s="52">
        <f t="shared" si="0"/>
        <v>3594</v>
      </c>
      <c r="L9" s="52">
        <f t="shared" si="0"/>
        <v>1910915</v>
      </c>
    </row>
    <row r="10" spans="2:12" ht="15" customHeight="1" x14ac:dyDescent="0.2">
      <c r="B10" s="45" t="s">
        <v>48</v>
      </c>
      <c r="C10" s="51">
        <f>IF(ISERROR(C9/$G$18*100)=TRUE,0,C9/$G$18*100)</f>
        <v>33.629732251406594</v>
      </c>
      <c r="D10" s="51">
        <f>IF(ISERROR(D9/$H$18*100)=TRUE,0,D9/$H$18*100)</f>
        <v>30.713962625799628</v>
      </c>
      <c r="E10" s="51">
        <f>IF(ISERROR(E9/$G$18*100)=TRUE,0,E9/$G$18*100)</f>
        <v>14.972150753484689</v>
      </c>
      <c r="F10" s="51">
        <f>IF(ISERROR(F9/$H$18*100)=TRUE,0,F9/$H$18*100)</f>
        <v>7.9328949774822188</v>
      </c>
      <c r="G10" s="51">
        <f>IF(ISERROR(G9/$G$18*100)=TRUE,0,G9/$G$18*100)</f>
        <v>10.818796120896829</v>
      </c>
      <c r="H10" s="51">
        <f>IF(ISERROR(H9/$H$18*100)=TRUE,0,H9/$H$18*100)</f>
        <v>9.7484693126411059</v>
      </c>
      <c r="I10" s="51">
        <f>IF(ISERROR(I9/$G$18*100)=TRUE,0,I9/$G$18*100)</f>
        <v>19.798411037914558</v>
      </c>
      <c r="J10" s="51">
        <f>IF(ISERROR(J9/$H$18*100)=TRUE,0,J9/$H$18*100)</f>
        <v>26.484256442895234</v>
      </c>
      <c r="K10" s="51">
        <f>IF(ISERROR(K9/$G$18*100)=TRUE,0,K9/$G$18*100)</f>
        <v>5.0807204048743246</v>
      </c>
      <c r="L10" s="51">
        <f>IF(ISERROR(L9/$H$18*100)=TRUE,0,L9/$H$18*100)</f>
        <v>7.2191805574701995</v>
      </c>
    </row>
    <row r="11" spans="2:12" ht="7.5" customHeight="1" x14ac:dyDescent="0.2"/>
    <row r="12" spans="2:12" ht="15" customHeight="1" x14ac:dyDescent="0.2">
      <c r="B12" s="123" t="s">
        <v>2</v>
      </c>
      <c r="C12" s="121" t="s">
        <v>39</v>
      </c>
      <c r="D12" s="122"/>
      <c r="E12" s="121" t="s">
        <v>28</v>
      </c>
      <c r="F12" s="122"/>
      <c r="G12" s="119" t="s">
        <v>52</v>
      </c>
      <c r="H12" s="120"/>
    </row>
    <row r="13" spans="2:12" ht="15" customHeight="1" x14ac:dyDescent="0.2">
      <c r="B13" s="124"/>
      <c r="C13" s="50" t="s">
        <v>46</v>
      </c>
      <c r="D13" s="50" t="s">
        <v>47</v>
      </c>
      <c r="E13" s="50" t="s">
        <v>46</v>
      </c>
      <c r="F13" s="50" t="s">
        <v>47</v>
      </c>
      <c r="G13" s="50" t="s">
        <v>46</v>
      </c>
      <c r="H13" s="50" t="s">
        <v>47</v>
      </c>
    </row>
    <row r="14" spans="2:12" ht="15" customHeight="1" x14ac:dyDescent="0.2">
      <c r="B14" s="44" t="s">
        <v>17</v>
      </c>
      <c r="C14" s="32">
        <v>2780</v>
      </c>
      <c r="D14" s="15">
        <v>1437612</v>
      </c>
      <c r="E14" s="32">
        <v>449</v>
      </c>
      <c r="F14" s="15">
        <v>267848</v>
      </c>
      <c r="G14" s="32">
        <f>SUM(C5,E5,G5,I5,K5,C14,E14)</f>
        <v>29810</v>
      </c>
      <c r="H14" s="32">
        <f>SUM(D5,F5,H5,J5,L5,D14,F14)</f>
        <v>12818171</v>
      </c>
    </row>
    <row r="15" spans="2:12" ht="15" customHeight="1" x14ac:dyDescent="0.2">
      <c r="B15" s="45" t="s">
        <v>48</v>
      </c>
      <c r="C15" s="51">
        <f>IF(ISERROR(C14/$G$14*100)=TRUE,0,C14/$G$14*100)</f>
        <v>9.325729620932572</v>
      </c>
      <c r="D15" s="51">
        <f>IF(ISERROR(D14/$H$14*100)=TRUE,0,D14/$H$14*100)</f>
        <v>11.215422231455642</v>
      </c>
      <c r="E15" s="51">
        <f>IF(ISERROR(E14/$G$14*100)=TRUE,0,E14/$G$14*100)</f>
        <v>1.5062059711506206</v>
      </c>
      <c r="F15" s="51">
        <f>IF(ISERROR(F14/$H$14*100)=TRUE,0,F14/$H$14*100)</f>
        <v>2.0895960898009553</v>
      </c>
      <c r="G15" s="51">
        <f>IF(ISERROR(G14/$G$14*100)=TRUE,0,G14/$G$14*100)</f>
        <v>100</v>
      </c>
      <c r="H15" s="51">
        <f>IF(ISERROR(H14/$H$14*100)=TRUE,0,H14/$H$14*100)</f>
        <v>100</v>
      </c>
    </row>
    <row r="16" spans="2:12" ht="15" customHeight="1" x14ac:dyDescent="0.2">
      <c r="B16" s="44" t="s">
        <v>49</v>
      </c>
      <c r="C16" s="15">
        <v>6291</v>
      </c>
      <c r="D16" s="15">
        <v>2485049</v>
      </c>
      <c r="E16" s="15">
        <v>1586</v>
      </c>
      <c r="F16" s="15">
        <v>547943</v>
      </c>
      <c r="G16" s="32">
        <f>SUM(C7,E7,G7,I7,K7,C16,E16)</f>
        <v>40928</v>
      </c>
      <c r="H16" s="32">
        <f>SUM(D7,F7,H7,J7,L7,D16,F16)</f>
        <v>13651800</v>
      </c>
    </row>
    <row r="17" spans="2:12" ht="15" customHeight="1" x14ac:dyDescent="0.2">
      <c r="B17" s="46" t="s">
        <v>48</v>
      </c>
      <c r="C17" s="51">
        <f>IF(ISERROR(C16/$G$16*100)=TRUE,0,C16/$G$16*100)</f>
        <v>15.370895230648946</v>
      </c>
      <c r="D17" s="51">
        <f>IF(ISERROR(D16/$H$16*100)=TRUE,0,D16/$H$16*100)</f>
        <v>18.203086772440262</v>
      </c>
      <c r="E17" s="51">
        <f>IF(ISERROR(E16/$G$16*100)=TRUE,0,E16/$G$16*100)</f>
        <v>3.8750977326035967</v>
      </c>
      <c r="F17" s="51">
        <f>IF(ISERROR(F16/$H$16*100)=TRUE,0,F16/$H$16*100)</f>
        <v>4.0137051524341114</v>
      </c>
      <c r="G17" s="51">
        <f>IF(ISERROR(G16/$G$16*100)=TRUE,0,G16/$G$16*100)</f>
        <v>100</v>
      </c>
      <c r="H17" s="51">
        <f>IF(ISERROR(H16/$H$16*100)=TRUE,0,H16/$H$16*100)</f>
        <v>100</v>
      </c>
    </row>
    <row r="18" spans="2:12" ht="15" customHeight="1" x14ac:dyDescent="0.2">
      <c r="B18" s="47" t="s">
        <v>31</v>
      </c>
      <c r="C18" s="52">
        <f t="shared" ref="C18:H18" si="1">SUM(C14,C16)</f>
        <v>9071</v>
      </c>
      <c r="D18" s="52">
        <f t="shared" si="1"/>
        <v>3922661</v>
      </c>
      <c r="E18" s="52">
        <f t="shared" si="1"/>
        <v>2035</v>
      </c>
      <c r="F18" s="52">
        <f t="shared" si="1"/>
        <v>815791</v>
      </c>
      <c r="G18" s="52">
        <f t="shared" si="1"/>
        <v>70738</v>
      </c>
      <c r="H18" s="52">
        <f t="shared" si="1"/>
        <v>26469971</v>
      </c>
    </row>
    <row r="19" spans="2:12" ht="15" customHeight="1" x14ac:dyDescent="0.2">
      <c r="B19" s="45" t="s">
        <v>48</v>
      </c>
      <c r="C19" s="51">
        <f>IF(ISERROR(C18/$G$18*100)=TRUE,0,C18/$G$18*100)</f>
        <v>12.823376403064831</v>
      </c>
      <c r="D19" s="51">
        <f>IF(ISERROR(D18/$H$18*100)=TRUE,0,D18/$H$18*100)</f>
        <v>14.819287108399173</v>
      </c>
      <c r="E19" s="51">
        <f>IF(ISERROR(E18/$G$18*100)=TRUE,0,E18/$G$18*100)</f>
        <v>2.8768130283581668</v>
      </c>
      <c r="F19" s="51">
        <f>IF(ISERROR(F18/$H$18*100)=TRUE,0,F18/$H$18*100)</f>
        <v>3.0819489753124398</v>
      </c>
      <c r="G19" s="51">
        <f>IF(ISERROR(G18/$G$18*100)=TRUE,0,G18/$G$18*100)</f>
        <v>100</v>
      </c>
      <c r="H19" s="51">
        <f>IF(ISERROR(H18/$H$18*100)=TRUE,0,H18/$H$18*100)</f>
        <v>100</v>
      </c>
    </row>
    <row r="20" spans="2:12" ht="7.5" customHeight="1" x14ac:dyDescent="0.2">
      <c r="B20" s="48"/>
      <c r="C20" s="53"/>
      <c r="D20" s="53"/>
      <c r="E20" s="53"/>
      <c r="F20" s="53"/>
      <c r="G20" s="53"/>
      <c r="H20" s="53"/>
      <c r="I20" s="53"/>
      <c r="J20" s="53"/>
      <c r="K20" s="53"/>
      <c r="L20" s="53"/>
    </row>
    <row r="21" spans="2:12" x14ac:dyDescent="0.2">
      <c r="C21" s="49" t="s">
        <v>51</v>
      </c>
      <c r="K21" s="55"/>
      <c r="L21" s="48"/>
    </row>
    <row r="22" spans="2:12" ht="15" customHeight="1" x14ac:dyDescent="0.2">
      <c r="B22" s="123" t="s">
        <v>2</v>
      </c>
      <c r="C22" s="117" t="s">
        <v>41</v>
      </c>
      <c r="D22" s="118"/>
      <c r="E22" s="117" t="s">
        <v>43</v>
      </c>
      <c r="F22" s="118"/>
      <c r="G22" s="119" t="s">
        <v>44</v>
      </c>
      <c r="H22" s="120"/>
      <c r="I22" s="119" t="s">
        <v>20</v>
      </c>
      <c r="J22" s="120"/>
      <c r="K22" s="121" t="s">
        <v>13</v>
      </c>
      <c r="L22" s="122"/>
    </row>
    <row r="23" spans="2:12" ht="15" customHeight="1" x14ac:dyDescent="0.2">
      <c r="B23" s="124"/>
      <c r="C23" s="50" t="s">
        <v>46</v>
      </c>
      <c r="D23" s="50" t="s">
        <v>47</v>
      </c>
      <c r="E23" s="50" t="s">
        <v>46</v>
      </c>
      <c r="F23" s="50" t="s">
        <v>47</v>
      </c>
      <c r="G23" s="50" t="s">
        <v>46</v>
      </c>
      <c r="H23" s="50" t="s">
        <v>47</v>
      </c>
      <c r="I23" s="50" t="s">
        <v>46</v>
      </c>
      <c r="J23" s="50" t="s">
        <v>47</v>
      </c>
      <c r="K23" s="50" t="s">
        <v>46</v>
      </c>
      <c r="L23" s="50" t="s">
        <v>47</v>
      </c>
    </row>
    <row r="24" spans="2:12" ht="15" customHeight="1" x14ac:dyDescent="0.2">
      <c r="B24" s="44" t="s">
        <v>17</v>
      </c>
      <c r="C24" s="32">
        <v>2358</v>
      </c>
      <c r="D24" s="15">
        <v>594368</v>
      </c>
      <c r="E24" s="32">
        <v>29914</v>
      </c>
      <c r="F24" s="15">
        <v>1726421</v>
      </c>
      <c r="G24" s="32">
        <v>70</v>
      </c>
      <c r="H24" s="15">
        <v>23849</v>
      </c>
      <c r="I24" s="32">
        <v>1445</v>
      </c>
      <c r="J24" s="15">
        <v>588753</v>
      </c>
      <c r="K24" s="32">
        <v>2210</v>
      </c>
      <c r="L24" s="15">
        <v>356570</v>
      </c>
    </row>
    <row r="25" spans="2:12" ht="15" customHeight="1" x14ac:dyDescent="0.2">
      <c r="B25" s="45" t="s">
        <v>48</v>
      </c>
      <c r="C25" s="51">
        <f>IF(ISERROR(C24/$G$33*100)=TRUE,0,C24/$G$33*100)</f>
        <v>5.6846673095467697</v>
      </c>
      <c r="D25" s="51">
        <f>IF(ISERROR(D24/$H$33*100)=TRUE,0,D24/$H$33*100)</f>
        <v>12.209379954421888</v>
      </c>
      <c r="E25" s="51">
        <f>IF(ISERROR(E24/$G$33*100)=TRUE,0,E24/$G$33*100)</f>
        <v>72.11668273866924</v>
      </c>
      <c r="F25" s="51">
        <f>IF(ISERROR(F24/$H$33*100)=TRUE,0,F24/$H$33*100)</f>
        <v>35.463769836688698</v>
      </c>
      <c r="G25" s="51">
        <f>IF(ISERROR(G24/$G$33*100)=TRUE,0,G24/$G$33*100)</f>
        <v>0.16875602700096431</v>
      </c>
      <c r="H25" s="51">
        <f>IF(ISERROR(H24/$H$33*100)=TRUE,0,H24/$H$33*100)</f>
        <v>0.48990104200261048</v>
      </c>
      <c r="I25" s="51">
        <f>IF(ISERROR(I24/$G$33*100)=TRUE,0,I24/$G$33*100)</f>
        <v>3.4836065573770489</v>
      </c>
      <c r="J25" s="51">
        <f>IF(ISERROR(J24/$H$33*100)=TRUE,0,J24/$H$33*100)</f>
        <v>12.094037828930476</v>
      </c>
      <c r="K25" s="51">
        <f>IF(ISERROR(K24/$G$33*100)=TRUE,0,K24/$G$33*100)</f>
        <v>5.3278688524590159</v>
      </c>
      <c r="L25" s="51">
        <f>IF(ISERROR(L24/$H$33*100)=TRUE,0,L24/$H$33*100)</f>
        <v>7.3245844499505548</v>
      </c>
    </row>
    <row r="26" spans="2:12" ht="15" customHeight="1" x14ac:dyDescent="0.2">
      <c r="B26" s="44" t="s">
        <v>49</v>
      </c>
      <c r="C26" s="15">
        <v>6314</v>
      </c>
      <c r="D26" s="15">
        <v>1085078</v>
      </c>
      <c r="E26" s="15">
        <v>12339</v>
      </c>
      <c r="F26" s="15">
        <v>762042</v>
      </c>
      <c r="G26" s="15">
        <v>1224</v>
      </c>
      <c r="H26" s="15">
        <v>179201</v>
      </c>
      <c r="I26" s="15">
        <v>409</v>
      </c>
      <c r="J26" s="15">
        <v>57530</v>
      </c>
      <c r="K26" s="15">
        <v>948</v>
      </c>
      <c r="L26" s="15">
        <v>166874</v>
      </c>
    </row>
    <row r="27" spans="2:12" ht="15" customHeight="1" x14ac:dyDescent="0.2">
      <c r="B27" s="46" t="s">
        <v>48</v>
      </c>
      <c r="C27" s="51">
        <f>IF(ISERROR(C26/$G$35*100)=TRUE,0,C26/$G$35*100)</f>
        <v>23.274845178413447</v>
      </c>
      <c r="D27" s="51">
        <f>IF(ISERROR(D26/$H$35*100)=TRUE,0,D26/$H$35*100)</f>
        <v>35.268566265197308</v>
      </c>
      <c r="E27" s="51">
        <f>IF(ISERROR(E26/$G$35*100)=TRUE,0,E26/$G$35*100)</f>
        <v>45.484370392214686</v>
      </c>
      <c r="F27" s="51">
        <f>IF(ISERROR(F26/$H$35*100)=TRUE,0,F26/$H$35*100)</f>
        <v>24.768844980603681</v>
      </c>
      <c r="G27" s="51">
        <f>IF(ISERROR(G26/$G$35*100)=TRUE,0,G26/$G$35*100)</f>
        <v>4.5119433795340607</v>
      </c>
      <c r="H27" s="51">
        <f>IF(ISERROR(H26/$H$35*100)=TRUE,0,H26/$H$35*100)</f>
        <v>5.8246156896459258</v>
      </c>
      <c r="I27" s="51">
        <f>IF(ISERROR(I26/$G$35*100)=TRUE,0,I26/$G$35*100)</f>
        <v>1.5076673547626069</v>
      </c>
      <c r="J27" s="51">
        <f>IF(ISERROR(J26/$H$35*100)=TRUE,0,J26/$H$35*100)</f>
        <v>1.8699122249615243</v>
      </c>
      <c r="K27" s="51">
        <f>IF(ISERROR(K26/$G$35*100)=TRUE,0,K26/$G$35*100)</f>
        <v>3.494544382188145</v>
      </c>
      <c r="L27" s="51">
        <f>IF(ISERROR(L26/$H$35*100)=TRUE,0,L26/$H$35*100)</f>
        <v>5.4239480728007887</v>
      </c>
    </row>
    <row r="28" spans="2:12" ht="15" customHeight="1" x14ac:dyDescent="0.2">
      <c r="B28" s="47" t="s">
        <v>31</v>
      </c>
      <c r="C28" s="52">
        <f t="shared" ref="C28:L28" si="2">SUM(C24,C26)</f>
        <v>8672</v>
      </c>
      <c r="D28" s="52">
        <f t="shared" si="2"/>
        <v>1679446</v>
      </c>
      <c r="E28" s="52">
        <f t="shared" si="2"/>
        <v>42253</v>
      </c>
      <c r="F28" s="52">
        <f t="shared" si="2"/>
        <v>2488463</v>
      </c>
      <c r="G28" s="52">
        <f t="shared" si="2"/>
        <v>1294</v>
      </c>
      <c r="H28" s="52">
        <f t="shared" si="2"/>
        <v>203050</v>
      </c>
      <c r="I28" s="52">
        <f t="shared" si="2"/>
        <v>1854</v>
      </c>
      <c r="J28" s="52">
        <f t="shared" si="2"/>
        <v>646283</v>
      </c>
      <c r="K28" s="52">
        <f t="shared" si="2"/>
        <v>3158</v>
      </c>
      <c r="L28" s="52">
        <f t="shared" si="2"/>
        <v>523444</v>
      </c>
    </row>
    <row r="29" spans="2:12" ht="15" customHeight="1" x14ac:dyDescent="0.2">
      <c r="B29" s="45" t="s">
        <v>48</v>
      </c>
      <c r="C29" s="51">
        <f>IF(ISERROR(C28/$G$37*100)=TRUE,0,C28/$G$37*100)</f>
        <v>12.639925373134329</v>
      </c>
      <c r="D29" s="51">
        <f>IF(ISERROR(D28/$H$37*100)=TRUE,0,D28/$H$37*100)</f>
        <v>21.139090626113553</v>
      </c>
      <c r="E29" s="51">
        <f>IF(ISERROR(E28/$G$37*100)=TRUE,0,E28/$G$37*100)</f>
        <v>61.586112406716417</v>
      </c>
      <c r="F29" s="51">
        <f>IF(ISERROR(F28/$H$37*100)=TRUE,0,F28/$H$37*100)</f>
        <v>31.322141275593502</v>
      </c>
      <c r="G29" s="51">
        <f>IF(ISERROR(G28/$G$37*100)=TRUE,0,G28/$G$37*100)</f>
        <v>1.8860774253731343</v>
      </c>
      <c r="H29" s="51">
        <f>IF(ISERROR(H28/$H$37*100)=TRUE,0,H28/$H$37*100)</f>
        <v>2.5557787220502215</v>
      </c>
      <c r="I29" s="51">
        <f>IF(ISERROR(I28/$G$37*100)=TRUE,0,I28/$G$37*100)</f>
        <v>2.7023087686567164</v>
      </c>
      <c r="J29" s="51">
        <f>IF(ISERROR(J28/$H$37*100)=TRUE,0,J28/$H$37*100)</f>
        <v>8.1347271106761063</v>
      </c>
      <c r="K29" s="51">
        <f>IF(ISERROR(K28/$G$37*100)=TRUE,0,K28/$G$37*100)</f>
        <v>4.6029617537313428</v>
      </c>
      <c r="L29" s="51">
        <f>IF(ISERROR(L28/$H$37*100)=TRUE,0,L28/$H$37*100)</f>
        <v>6.5885596522278069</v>
      </c>
    </row>
    <row r="30" spans="2:12" ht="7.5" customHeight="1" x14ac:dyDescent="0.2">
      <c r="B30" s="48"/>
    </row>
    <row r="31" spans="2:12" ht="15" customHeight="1" x14ac:dyDescent="0.2">
      <c r="B31" s="123" t="s">
        <v>2</v>
      </c>
      <c r="C31" s="121" t="s">
        <v>39</v>
      </c>
      <c r="D31" s="122"/>
      <c r="E31" s="121" t="s">
        <v>28</v>
      </c>
      <c r="F31" s="122"/>
      <c r="G31" s="119" t="s">
        <v>52</v>
      </c>
      <c r="H31" s="120"/>
    </row>
    <row r="32" spans="2:12" ht="15" customHeight="1" x14ac:dyDescent="0.2">
      <c r="B32" s="124"/>
      <c r="C32" s="50" t="s">
        <v>46</v>
      </c>
      <c r="D32" s="50" t="s">
        <v>47</v>
      </c>
      <c r="E32" s="50" t="s">
        <v>46</v>
      </c>
      <c r="F32" s="50" t="s">
        <v>47</v>
      </c>
      <c r="G32" s="50" t="s">
        <v>46</v>
      </c>
      <c r="H32" s="50" t="s">
        <v>47</v>
      </c>
    </row>
    <row r="33" spans="2:12" ht="15" customHeight="1" x14ac:dyDescent="0.2">
      <c r="B33" s="44" t="s">
        <v>17</v>
      </c>
      <c r="C33" s="32">
        <v>5006</v>
      </c>
      <c r="D33" s="15">
        <v>967347</v>
      </c>
      <c r="E33" s="32">
        <v>477</v>
      </c>
      <c r="F33" s="15">
        <v>610818</v>
      </c>
      <c r="G33" s="32">
        <f>SUM(C24,E24,G24,I24,K24,C33,E33)</f>
        <v>41480</v>
      </c>
      <c r="H33" s="32">
        <f>SUM(D24,F24,H24,J24,L24,D33,F33)</f>
        <v>4868126</v>
      </c>
    </row>
    <row r="34" spans="2:12" ht="15" customHeight="1" x14ac:dyDescent="0.2">
      <c r="B34" s="45" t="s">
        <v>48</v>
      </c>
      <c r="C34" s="51">
        <f>IF(ISERROR(C33/$G$33*100)=TRUE,0,C33/$G$33*100)</f>
        <v>12.068466730954677</v>
      </c>
      <c r="D34" s="51">
        <f>IF(ISERROR(D33/$H$33*100)=TRUE,0,D33/$H$33*100)</f>
        <v>19.871034562375748</v>
      </c>
      <c r="E34" s="51">
        <f>IF(ISERROR(E33/$G$33*100)=TRUE,0,E33/$G$33*100)</f>
        <v>1.1499517839922855</v>
      </c>
      <c r="F34" s="51">
        <f>IF(ISERROR(F33/$H$33*100)=TRUE,0,F33/$H$33*100)</f>
        <v>12.547292325630027</v>
      </c>
      <c r="G34" s="51">
        <f>IF(ISERROR(G33/$G$33*100)=TRUE,0,G33/$G$33*100)</f>
        <v>100</v>
      </c>
      <c r="H34" s="51">
        <f>IF(ISERROR(H33/$H$33*100)=TRUE,0,H33/$H$33*100)</f>
        <v>100</v>
      </c>
    </row>
    <row r="35" spans="2:12" ht="15" customHeight="1" x14ac:dyDescent="0.2">
      <c r="B35" s="44" t="s">
        <v>49</v>
      </c>
      <c r="C35" s="15">
        <v>4311</v>
      </c>
      <c r="D35" s="15">
        <v>538072</v>
      </c>
      <c r="E35" s="15">
        <v>1583</v>
      </c>
      <c r="F35" s="15">
        <v>287818</v>
      </c>
      <c r="G35" s="32">
        <f>SUM(C26,E26,G26,I26,K26,C35,E35)</f>
        <v>27128</v>
      </c>
      <c r="H35" s="32">
        <f>SUM(D26,F26,H26,J26,L26,D35,F35)</f>
        <v>3076615</v>
      </c>
    </row>
    <row r="36" spans="2:12" ht="15" customHeight="1" x14ac:dyDescent="0.2">
      <c r="B36" s="46" t="s">
        <v>48</v>
      </c>
      <c r="C36" s="51">
        <f>IF(ISERROR(C35/$G$35*100)=TRUE,0,C35/$G$35*100)</f>
        <v>15.891329991153052</v>
      </c>
      <c r="D36" s="51">
        <f>IF(ISERROR(D35/$H$35*100)=TRUE,0,D35/$H$35*100)</f>
        <v>17.489091095245911</v>
      </c>
      <c r="E36" s="51">
        <f>IF(ISERROR(E35/$G$35*100)=TRUE,0,E35/$G$35*100)</f>
        <v>5.8352993217340021</v>
      </c>
      <c r="F36" s="51">
        <f>IF(ISERROR(F35/$H$35*100)=TRUE,0,F35/$H$35*100)</f>
        <v>9.3550216715448631</v>
      </c>
      <c r="G36" s="51">
        <f>IF(ISERROR(G35/$G$35*100)=TRUE,0,G35/$G$35*100)</f>
        <v>100</v>
      </c>
      <c r="H36" s="51">
        <f>IF(ISERROR(H35/$H$35*100)=TRUE,0,H35/$H$35*100)</f>
        <v>100</v>
      </c>
    </row>
    <row r="37" spans="2:12" ht="15" customHeight="1" x14ac:dyDescent="0.2">
      <c r="B37" s="47" t="s">
        <v>31</v>
      </c>
      <c r="C37" s="52">
        <f t="shared" ref="C37:H37" si="3">SUM(C33,C35)</f>
        <v>9317</v>
      </c>
      <c r="D37" s="52">
        <f t="shared" si="3"/>
        <v>1505419</v>
      </c>
      <c r="E37" s="52">
        <f t="shared" si="3"/>
        <v>2060</v>
      </c>
      <c r="F37" s="52">
        <f t="shared" si="3"/>
        <v>898636</v>
      </c>
      <c r="G37" s="52">
        <f t="shared" si="3"/>
        <v>68608</v>
      </c>
      <c r="H37" s="52">
        <f t="shared" si="3"/>
        <v>7944741</v>
      </c>
    </row>
    <row r="38" spans="2:12" ht="15" customHeight="1" x14ac:dyDescent="0.2">
      <c r="B38" s="45" t="s">
        <v>48</v>
      </c>
      <c r="C38" s="51">
        <f>IF(ISERROR(C37/$G$37*100)=TRUE,0,C37/$G$37*100)</f>
        <v>13.580048973880595</v>
      </c>
      <c r="D38" s="51">
        <f>IF(ISERROR(D37/$H$37*100)=TRUE,0,D37/$H$37*100)</f>
        <v>18.948622743019563</v>
      </c>
      <c r="E38" s="51">
        <f>IF(ISERROR(E37/$G$37*100)=TRUE,0,E37/$G$37*100)</f>
        <v>3.0025652985074625</v>
      </c>
      <c r="F38" s="51">
        <f>IF(ISERROR(F37/$H$37*100)=TRUE,0,F37/$H$37*100)</f>
        <v>11.311079870319245</v>
      </c>
      <c r="G38" s="51">
        <f>IF(ISERROR(G37/$G$37*100)=TRUE,0,G37/$G$37*100)</f>
        <v>100</v>
      </c>
      <c r="H38" s="51">
        <f>IF(ISERROR(H37/$H$37*100)=TRUE,0,H37/$H$37*100)</f>
        <v>100</v>
      </c>
    </row>
    <row r="39" spans="2:12" ht="7.5" customHeight="1" x14ac:dyDescent="0.2">
      <c r="B39" s="48"/>
      <c r="D39" s="53"/>
      <c r="E39" s="53"/>
      <c r="F39" s="53"/>
      <c r="G39" s="53"/>
      <c r="H39" s="53"/>
      <c r="I39" s="53"/>
      <c r="J39" s="53"/>
      <c r="K39" s="53"/>
      <c r="L39" s="53"/>
    </row>
    <row r="40" spans="2:12" x14ac:dyDescent="0.2">
      <c r="C40" s="49" t="s">
        <v>50</v>
      </c>
      <c r="K40" s="55"/>
      <c r="L40" s="48"/>
    </row>
    <row r="41" spans="2:12" ht="15" customHeight="1" x14ac:dyDescent="0.2">
      <c r="B41" s="123" t="s">
        <v>2</v>
      </c>
      <c r="C41" s="117" t="s">
        <v>41</v>
      </c>
      <c r="D41" s="118"/>
      <c r="E41" s="117" t="s">
        <v>43</v>
      </c>
      <c r="F41" s="118"/>
      <c r="G41" s="119" t="s">
        <v>44</v>
      </c>
      <c r="H41" s="120"/>
      <c r="I41" s="119" t="s">
        <v>20</v>
      </c>
      <c r="J41" s="120"/>
      <c r="K41" s="121" t="s">
        <v>13</v>
      </c>
      <c r="L41" s="122"/>
    </row>
    <row r="42" spans="2:12" ht="15" customHeight="1" x14ac:dyDescent="0.2">
      <c r="B42" s="124"/>
      <c r="C42" s="50" t="s">
        <v>46</v>
      </c>
      <c r="D42" s="50" t="s">
        <v>47</v>
      </c>
      <c r="E42" s="50" t="s">
        <v>46</v>
      </c>
      <c r="F42" s="50" t="s">
        <v>47</v>
      </c>
      <c r="G42" s="50" t="s">
        <v>46</v>
      </c>
      <c r="H42" s="50" t="s">
        <v>47</v>
      </c>
      <c r="I42" s="50" t="s">
        <v>46</v>
      </c>
      <c r="J42" s="50" t="s">
        <v>47</v>
      </c>
      <c r="K42" s="50" t="s">
        <v>46</v>
      </c>
      <c r="L42" s="50" t="s">
        <v>47</v>
      </c>
    </row>
    <row r="43" spans="2:12" ht="15" customHeight="1" x14ac:dyDescent="0.2">
      <c r="B43" s="44" t="s">
        <v>17</v>
      </c>
      <c r="C43" s="32">
        <f t="shared" ref="C43:L43" si="4">SUM(C5,C24)</f>
        <v>7174</v>
      </c>
      <c r="D43" s="32">
        <f t="shared" si="4"/>
        <v>2696627</v>
      </c>
      <c r="E43" s="32">
        <f t="shared" si="4"/>
        <v>36124</v>
      </c>
      <c r="F43" s="32">
        <f t="shared" si="4"/>
        <v>3016774</v>
      </c>
      <c r="G43" s="32">
        <f t="shared" si="4"/>
        <v>651</v>
      </c>
      <c r="H43" s="32">
        <f t="shared" si="4"/>
        <v>217842</v>
      </c>
      <c r="I43" s="32">
        <f t="shared" si="4"/>
        <v>13899</v>
      </c>
      <c r="J43" s="32">
        <f t="shared" si="4"/>
        <v>6859626</v>
      </c>
      <c r="K43" s="32">
        <f t="shared" si="4"/>
        <v>4730</v>
      </c>
      <c r="L43" s="32">
        <f t="shared" si="4"/>
        <v>1611803</v>
      </c>
    </row>
    <row r="44" spans="2:12" ht="15" customHeight="1" x14ac:dyDescent="0.2">
      <c r="B44" s="45" t="s">
        <v>48</v>
      </c>
      <c r="C44" s="51">
        <f>IF(ISERROR(C43/$G$52*100)=TRUE,0,C43/$G$52*100)</f>
        <v>10.063122457567681</v>
      </c>
      <c r="D44" s="51">
        <f>IF(ISERROR(D43/$H$52*100)=TRUE,0,D43/$H$52*100)</f>
        <v>15.246984713645825</v>
      </c>
      <c r="E44" s="51">
        <f>IF(ISERROR(E43/$G$52*100)=TRUE,0,E43/$G$52*100)</f>
        <v>50.671903492775982</v>
      </c>
      <c r="F44" s="51">
        <f>IF(ISERROR(F43/$H$52*100)=TRUE,0,F43/$H$52*100)</f>
        <v>17.057126203410473</v>
      </c>
      <c r="G44" s="51">
        <f>IF(ISERROR(G43/$G$52*100)=TRUE,0,G43/$G$52*100)</f>
        <v>0.91317155281245621</v>
      </c>
      <c r="H44" s="51">
        <f>IF(ISERROR(H43/$H$52*100)=TRUE,0,H43/$H$52*100)</f>
        <v>1.2316993206661633</v>
      </c>
      <c r="I44" s="51">
        <f>IF(ISERROR(I43/$G$52*100)=TRUE,0,I43/$G$52*100)</f>
        <v>19.496423060737829</v>
      </c>
      <c r="J44" s="51">
        <f>IF(ISERROR(J43/$H$52*100)=TRUE,0,J43/$H$52*100)</f>
        <v>38.784975735734847</v>
      </c>
      <c r="K44" s="51">
        <f>IF(ISERROR(K43/$G$52*100)=TRUE,0,K43/$G$52*100)</f>
        <v>6.6348716510029453</v>
      </c>
      <c r="L44" s="51">
        <f>IF(ISERROR(L43/$H$52*100)=TRUE,0,L43/$H$52*100)</f>
        <v>9.1132869701328669</v>
      </c>
    </row>
    <row r="45" spans="2:12" ht="15" customHeight="1" x14ac:dyDescent="0.2">
      <c r="B45" s="44" t="s">
        <v>49</v>
      </c>
      <c r="C45" s="32">
        <f t="shared" ref="C45:L45" si="5">SUM(C7,C26)</f>
        <v>25287</v>
      </c>
      <c r="D45" s="32">
        <f t="shared" si="5"/>
        <v>7112796</v>
      </c>
      <c r="E45" s="32">
        <f t="shared" si="5"/>
        <v>16720</v>
      </c>
      <c r="F45" s="32">
        <f t="shared" si="5"/>
        <v>1571524</v>
      </c>
      <c r="G45" s="32">
        <f t="shared" si="5"/>
        <v>8296</v>
      </c>
      <c r="H45" s="32">
        <f t="shared" si="5"/>
        <v>2565625</v>
      </c>
      <c r="I45" s="32">
        <f t="shared" si="5"/>
        <v>1960</v>
      </c>
      <c r="J45" s="32">
        <f t="shared" si="5"/>
        <v>797032</v>
      </c>
      <c r="K45" s="32">
        <f t="shared" si="5"/>
        <v>2022</v>
      </c>
      <c r="L45" s="32">
        <f t="shared" si="5"/>
        <v>822556</v>
      </c>
    </row>
    <row r="46" spans="2:12" ht="15" customHeight="1" x14ac:dyDescent="0.2">
      <c r="B46" s="46" t="s">
        <v>48</v>
      </c>
      <c r="C46" s="51">
        <f>IF(ISERROR(C45/$G$54*100)=TRUE,0,C45/$G$54*100)</f>
        <v>37.156165510755848</v>
      </c>
      <c r="D46" s="51">
        <f>IF(ISERROR(D45/$H$54*100)=TRUE,0,D45/$H$54*100)</f>
        <v>42.519246443850179</v>
      </c>
      <c r="E46" s="51">
        <f>IF(ISERROR(E45/$G$54*100)=TRUE,0,E45/$G$54*100)</f>
        <v>24.568002821206068</v>
      </c>
      <c r="F46" s="51">
        <f>IF(ISERROR(F45/$H$54*100)=TRUE,0,F45/$H$54*100)</f>
        <v>9.3943389137584177</v>
      </c>
      <c r="G46" s="51">
        <f>IF(ISERROR(G45/$G$54*100)=TRUE,0,G45/$G$54*100)</f>
        <v>12.189961208416598</v>
      </c>
      <c r="H46" s="51">
        <f>IF(ISERROR(H45/$H$54*100)=TRUE,0,H45/$H$54*100)</f>
        <v>15.336928214657517</v>
      </c>
      <c r="I46" s="51">
        <f>IF(ISERROR(I45/$G$54*100)=TRUE,0,I45/$G$54*100)</f>
        <v>2.8799811919595628</v>
      </c>
      <c r="J46" s="51">
        <f>IF(ISERROR(J45/$H$54*100)=TRUE,0,J45/$H$54*100)</f>
        <v>4.7645398562864445</v>
      </c>
      <c r="K46" s="51">
        <f>IF(ISERROR(K45/$G$54*100)=TRUE,0,K45/$G$54*100)</f>
        <v>2.9710826378276716</v>
      </c>
      <c r="L46" s="51">
        <f>IF(ISERROR(L45/$H$54*100)=TRUE,0,L45/$H$54*100)</f>
        <v>4.9171185674195668</v>
      </c>
    </row>
    <row r="47" spans="2:12" ht="15" customHeight="1" x14ac:dyDescent="0.2">
      <c r="B47" s="47" t="s">
        <v>31</v>
      </c>
      <c r="C47" s="52">
        <f t="shared" ref="C47:L47" si="6">SUM(C43,C45)</f>
        <v>32461</v>
      </c>
      <c r="D47" s="52">
        <f t="shared" si="6"/>
        <v>9809423</v>
      </c>
      <c r="E47" s="52">
        <f t="shared" si="6"/>
        <v>52844</v>
      </c>
      <c r="F47" s="52">
        <f t="shared" si="6"/>
        <v>4588298</v>
      </c>
      <c r="G47" s="52">
        <f t="shared" si="6"/>
        <v>8947</v>
      </c>
      <c r="H47" s="52">
        <f t="shared" si="6"/>
        <v>2783467</v>
      </c>
      <c r="I47" s="52">
        <f t="shared" si="6"/>
        <v>15859</v>
      </c>
      <c r="J47" s="52">
        <f t="shared" si="6"/>
        <v>7656658</v>
      </c>
      <c r="K47" s="52">
        <f t="shared" si="6"/>
        <v>6752</v>
      </c>
      <c r="L47" s="52">
        <f t="shared" si="6"/>
        <v>2434359</v>
      </c>
    </row>
    <row r="48" spans="2:12" ht="15" customHeight="1" x14ac:dyDescent="0.2">
      <c r="B48" s="45" t="s">
        <v>48</v>
      </c>
      <c r="C48" s="51">
        <f>IF(ISERROR(C47/$G$56*100)=TRUE,0,C47/$G$56*100)</f>
        <v>23.295250670991631</v>
      </c>
      <c r="D48" s="51">
        <f>IF(ISERROR(D47/$H$56*100)=TRUE,0,D47/$H$56*100)</f>
        <v>28.50357428532309</v>
      </c>
      <c r="E48" s="51">
        <f>IF(ISERROR(E47/$G$56*100)=TRUE,0,E47/$G$56*100)</f>
        <v>37.922868255995866</v>
      </c>
      <c r="F48" s="51">
        <f>IF(ISERROR(F47/$H$56*100)=TRUE,0,F47/$H$56*100)</f>
        <v>13.33237366623902</v>
      </c>
      <c r="G48" s="51">
        <f>IF(ISERROR(G47/$G$56*100)=TRUE,0,G47/$G$56*100)</f>
        <v>6.4207081652864098</v>
      </c>
      <c r="H48" s="51">
        <f>IF(ISERROR(H47/$H$56*100)=TRUE,0,H47/$H$56*100)</f>
        <v>8.0880148001819681</v>
      </c>
      <c r="I48" s="51">
        <f>IF(ISERROR(I47/$G$56*100)=TRUE,0,I47/$G$56*100)</f>
        <v>11.381022777833593</v>
      </c>
      <c r="J48" s="51">
        <f>IF(ISERROR(J47/$H$56*100)=TRUE,0,J47/$H$56*100)</f>
        <v>22.248211753159524</v>
      </c>
      <c r="K48" s="51">
        <f>IF(ISERROR(K47/$G$56*100)=TRUE,0,K47/$G$56*100)</f>
        <v>4.8454925150345183</v>
      </c>
      <c r="L48" s="51">
        <f>IF(ISERROR(L47/$H$56*100)=TRUE,0,L47/$H$56*100)</f>
        <v>7.0735998023171014</v>
      </c>
    </row>
    <row r="49" spans="2:12" ht="7.5" customHeight="1" x14ac:dyDescent="0.2">
      <c r="B49" s="48"/>
    </row>
    <row r="50" spans="2:12" ht="15" customHeight="1" x14ac:dyDescent="0.2">
      <c r="B50" s="123" t="s">
        <v>2</v>
      </c>
      <c r="C50" s="121" t="s">
        <v>39</v>
      </c>
      <c r="D50" s="122"/>
      <c r="E50" s="121" t="s">
        <v>28</v>
      </c>
      <c r="F50" s="122"/>
      <c r="G50" s="119" t="s">
        <v>52</v>
      </c>
      <c r="H50" s="120"/>
    </row>
    <row r="51" spans="2:12" ht="15" customHeight="1" x14ac:dyDescent="0.2">
      <c r="B51" s="124"/>
      <c r="C51" s="50" t="s">
        <v>46</v>
      </c>
      <c r="D51" s="50" t="s">
        <v>47</v>
      </c>
      <c r="E51" s="50" t="s">
        <v>46</v>
      </c>
      <c r="F51" s="50" t="s">
        <v>47</v>
      </c>
      <c r="G51" s="50" t="s">
        <v>46</v>
      </c>
      <c r="H51" s="50" t="s">
        <v>47</v>
      </c>
    </row>
    <row r="52" spans="2:12" ht="15" customHeight="1" x14ac:dyDescent="0.2">
      <c r="B52" s="44" t="s">
        <v>17</v>
      </c>
      <c r="C52" s="32">
        <f>SUM(C14,C33)</f>
        <v>7786</v>
      </c>
      <c r="D52" s="32">
        <f>SUM(D14,D33)</f>
        <v>2404959</v>
      </c>
      <c r="E52" s="32">
        <f>SUM(E14,E33)</f>
        <v>926</v>
      </c>
      <c r="F52" s="32">
        <f>SUM(F14,F33)</f>
        <v>878666</v>
      </c>
      <c r="G52" s="32">
        <f>SUM(C43,E43,G43,I43,K43,C52,E52)</f>
        <v>71290</v>
      </c>
      <c r="H52" s="32">
        <f>SUM(D43,F43,H43,J43,L43,D52,F52)</f>
        <v>17686297</v>
      </c>
    </row>
    <row r="53" spans="2:12" ht="15" customHeight="1" x14ac:dyDescent="0.2">
      <c r="B53" s="45" t="s">
        <v>48</v>
      </c>
      <c r="C53" s="51">
        <f>IF(ISERROR(C52/$G$52*100)=TRUE,0,C52/$G$52*100)</f>
        <v>10.921587880488147</v>
      </c>
      <c r="D53" s="51">
        <f>IF(ISERROR(D52/$H$52*100)=TRUE,0,D52/$H$52*100)</f>
        <v>13.597866189853084</v>
      </c>
      <c r="E53" s="51">
        <f>IF(ISERROR(E52/$G$52*100)=TRUE,0,E52/$G$52*100)</f>
        <v>1.2989199046149531</v>
      </c>
      <c r="F53" s="51">
        <f>IF(ISERROR(F52/$H$52*100)=TRUE,0,F52/$H$52*100)</f>
        <v>4.9680608665567467</v>
      </c>
      <c r="G53" s="51">
        <f>IF(ISERROR(G52/$G$52*100)=TRUE,0,G52/$G$52*100)</f>
        <v>100</v>
      </c>
      <c r="H53" s="51">
        <f>IF(ISERROR(H52/$H$52*100)=TRUE,0,H52/$H$52*100)</f>
        <v>100</v>
      </c>
    </row>
    <row r="54" spans="2:12" ht="15" customHeight="1" x14ac:dyDescent="0.2">
      <c r="B54" s="44" t="s">
        <v>49</v>
      </c>
      <c r="C54" s="32">
        <f>SUM(C16,C35)</f>
        <v>10602</v>
      </c>
      <c r="D54" s="32">
        <f>SUM(D16,D35)</f>
        <v>3023121</v>
      </c>
      <c r="E54" s="32">
        <f>SUM(E16,E35)</f>
        <v>3169</v>
      </c>
      <c r="F54" s="32">
        <f>SUM(F16,F35)</f>
        <v>835761</v>
      </c>
      <c r="G54" s="32">
        <f>SUM(C45,E45,G45,I45,K45,C54,E54)</f>
        <v>68056</v>
      </c>
      <c r="H54" s="32">
        <f>SUM(D45,F45,H45,J45,L45,D54,F54)</f>
        <v>16728415</v>
      </c>
    </row>
    <row r="55" spans="2:12" ht="15" customHeight="1" x14ac:dyDescent="0.2">
      <c r="B55" s="46" t="s">
        <v>48</v>
      </c>
      <c r="C55" s="51">
        <f>IF(ISERROR(C54/$G$54*100)=TRUE,0,C54/$G$54*100)</f>
        <v>15.578347243446574</v>
      </c>
      <c r="D55" s="51">
        <f>IF(ISERROR(D54/$H$54*100)=TRUE,0,D54/$H$54*100)</f>
        <v>18.071771892316157</v>
      </c>
      <c r="E55" s="51">
        <f>IF(ISERROR(E54/$G$54*100)=TRUE,0,E54/$G$54*100)</f>
        <v>4.6564593863876809</v>
      </c>
      <c r="F55" s="51">
        <f>IF(ISERROR(F54/$H$54*100)=TRUE,0,F54/$H$54*100)</f>
        <v>4.9960561117117193</v>
      </c>
      <c r="G55" s="51">
        <f>IF(ISERROR(G54/$G$54*100)=TRUE,0,G54/$G$54*100)</f>
        <v>100</v>
      </c>
      <c r="H55" s="51">
        <f>IF(ISERROR(H54/$H$54*100)=TRUE,0,H54/$H$54*100)</f>
        <v>100</v>
      </c>
    </row>
    <row r="56" spans="2:12" ht="15" customHeight="1" x14ac:dyDescent="0.2">
      <c r="B56" s="47" t="s">
        <v>31</v>
      </c>
      <c r="C56" s="52">
        <f t="shared" ref="C56:H56" si="7">SUM(C52,C54)</f>
        <v>18388</v>
      </c>
      <c r="D56" s="52">
        <f t="shared" si="7"/>
        <v>5428080</v>
      </c>
      <c r="E56" s="52">
        <f t="shared" si="7"/>
        <v>4095</v>
      </c>
      <c r="F56" s="52">
        <f t="shared" si="7"/>
        <v>1714427</v>
      </c>
      <c r="G56" s="52">
        <f t="shared" si="7"/>
        <v>139346</v>
      </c>
      <c r="H56" s="52">
        <f t="shared" si="7"/>
        <v>34414712</v>
      </c>
    </row>
    <row r="57" spans="2:12" ht="15" customHeight="1" x14ac:dyDescent="0.2">
      <c r="B57" s="45" t="s">
        <v>48</v>
      </c>
      <c r="C57" s="51">
        <f>IF(ISERROR(C56/$G$56*100)=TRUE,0,C56/$G$56*100)</f>
        <v>13.195929556643177</v>
      </c>
      <c r="D57" s="51">
        <f>IF(ISERROR(D56/$H$56*100)=TRUE,0,D56/$H$56*100)</f>
        <v>15.772556806519258</v>
      </c>
      <c r="E57" s="51">
        <f>IF(ISERROR(E56/$G$56*100)=TRUE,0,E56/$G$56*100)</f>
        <v>2.9387280582148034</v>
      </c>
      <c r="F57" s="51">
        <f>IF(ISERROR(F56/$H$56*100)=TRUE,0,F56/$H$56*100)</f>
        <v>4.9816688862600396</v>
      </c>
      <c r="G57" s="51">
        <f>IF(ISERROR(G56/$G$56*100)=TRUE,0,G56/$G$56*100)</f>
        <v>100</v>
      </c>
      <c r="H57" s="51">
        <f>IF(ISERROR(H56/$H$56*100)=TRUE,0,H56/$H$56*100)</f>
        <v>100</v>
      </c>
    </row>
    <row r="58" spans="2:12" ht="13.5" hidden="1" customHeight="1" x14ac:dyDescent="0.2">
      <c r="B58" s="48"/>
      <c r="C58" s="53"/>
      <c r="D58" s="53"/>
      <c r="E58" s="53"/>
      <c r="F58" s="53"/>
      <c r="G58" s="53"/>
      <c r="H58" s="53"/>
      <c r="I58" s="53"/>
      <c r="J58" s="53"/>
      <c r="K58" s="53"/>
      <c r="L58" s="53"/>
    </row>
  </sheetData>
  <mergeCells count="30">
    <mergeCell ref="C50:D50"/>
    <mergeCell ref="E50:F50"/>
    <mergeCell ref="G50:H50"/>
    <mergeCell ref="B3:B4"/>
    <mergeCell ref="B12:B13"/>
    <mergeCell ref="B22:B23"/>
    <mergeCell ref="B31:B32"/>
    <mergeCell ref="B41:B42"/>
    <mergeCell ref="B50:B51"/>
    <mergeCell ref="C41:D41"/>
    <mergeCell ref="E41:F41"/>
    <mergeCell ref="G41:H41"/>
    <mergeCell ref="C12:D12"/>
    <mergeCell ref="E12:F12"/>
    <mergeCell ref="G12:H12"/>
    <mergeCell ref="C3:D3"/>
    <mergeCell ref="C31:D31"/>
    <mergeCell ref="E31:F31"/>
    <mergeCell ref="G31:H31"/>
    <mergeCell ref="C22:D22"/>
    <mergeCell ref="E22:F22"/>
    <mergeCell ref="G22:H22"/>
    <mergeCell ref="E3:F3"/>
    <mergeCell ref="G3:H3"/>
    <mergeCell ref="I3:J3"/>
    <mergeCell ref="K3:L3"/>
    <mergeCell ref="I41:J41"/>
    <mergeCell ref="K41:L41"/>
    <mergeCell ref="I22:J22"/>
    <mergeCell ref="K22:L22"/>
  </mergeCells>
  <phoneticPr fontId="3"/>
  <printOptions horizontalCentered="1"/>
  <pageMargins left="0.59055118110236227" right="0.11811023622047245" top="0.74803149606299213" bottom="0.55118110236220474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showGridLines="0" workbookViewId="0">
      <selection activeCell="N1" sqref="N1"/>
    </sheetView>
  </sheetViews>
  <sheetFormatPr defaultColWidth="10" defaultRowHeight="12.75" x14ac:dyDescent="0.2"/>
  <cols>
    <col min="1" max="1" width="1.75" style="41" customWidth="1"/>
    <col min="2" max="2" width="12.25" style="41" customWidth="1"/>
    <col min="3" max="3" width="6.25" style="41" customWidth="1"/>
    <col min="4" max="4" width="9.375" style="41" customWidth="1"/>
    <col min="5" max="5" width="6.625" style="41" customWidth="1"/>
    <col min="6" max="6" width="9.375" style="41" customWidth="1"/>
    <col min="7" max="7" width="6.25" style="41" customWidth="1"/>
    <col min="8" max="8" width="9.375" style="41" customWidth="1"/>
    <col min="9" max="9" width="6.25" style="41" customWidth="1"/>
    <col min="10" max="10" width="9.375" style="41" customWidth="1"/>
    <col min="11" max="11" width="6.875" style="41" customWidth="1"/>
    <col min="12" max="12" width="10.125" style="41" customWidth="1"/>
    <col min="13" max="13" width="0.875" style="41" customWidth="1"/>
    <col min="14" max="256" width="10" style="41" bestFit="1" customWidth="1"/>
    <col min="257" max="257" width="1.75" style="41" customWidth="1"/>
    <col min="258" max="258" width="12.25" style="41" customWidth="1"/>
    <col min="259" max="259" width="6.25" style="41" customWidth="1"/>
    <col min="260" max="260" width="9.375" style="41" customWidth="1"/>
    <col min="261" max="261" width="6.625" style="41" customWidth="1"/>
    <col min="262" max="262" width="9.375" style="41" customWidth="1"/>
    <col min="263" max="263" width="6.25" style="41" customWidth="1"/>
    <col min="264" max="264" width="9.375" style="41" customWidth="1"/>
    <col min="265" max="265" width="6.25" style="41" customWidth="1"/>
    <col min="266" max="266" width="9.375" style="41" customWidth="1"/>
    <col min="267" max="267" width="6.875" style="41" customWidth="1"/>
    <col min="268" max="268" width="10.125" style="41" customWidth="1"/>
    <col min="269" max="269" width="0.875" style="41" customWidth="1"/>
    <col min="270" max="512" width="10" style="41"/>
    <col min="513" max="513" width="1.75" style="41" customWidth="1"/>
    <col min="514" max="514" width="12.25" style="41" customWidth="1"/>
    <col min="515" max="515" width="6.25" style="41" customWidth="1"/>
    <col min="516" max="516" width="9.375" style="41" customWidth="1"/>
    <col min="517" max="517" width="6.625" style="41" customWidth="1"/>
    <col min="518" max="518" width="9.375" style="41" customWidth="1"/>
    <col min="519" max="519" width="6.25" style="41" customWidth="1"/>
    <col min="520" max="520" width="9.375" style="41" customWidth="1"/>
    <col min="521" max="521" width="6.25" style="41" customWidth="1"/>
    <col min="522" max="522" width="9.375" style="41" customWidth="1"/>
    <col min="523" max="523" width="6.875" style="41" customWidth="1"/>
    <col min="524" max="524" width="10.125" style="41" customWidth="1"/>
    <col min="525" max="525" width="0.875" style="41" customWidth="1"/>
    <col min="526" max="768" width="10" style="41"/>
    <col min="769" max="769" width="1.75" style="41" customWidth="1"/>
    <col min="770" max="770" width="12.25" style="41" customWidth="1"/>
    <col min="771" max="771" width="6.25" style="41" customWidth="1"/>
    <col min="772" max="772" width="9.375" style="41" customWidth="1"/>
    <col min="773" max="773" width="6.625" style="41" customWidth="1"/>
    <col min="774" max="774" width="9.375" style="41" customWidth="1"/>
    <col min="775" max="775" width="6.25" style="41" customWidth="1"/>
    <col min="776" max="776" width="9.375" style="41" customWidth="1"/>
    <col min="777" max="777" width="6.25" style="41" customWidth="1"/>
    <col min="778" max="778" width="9.375" style="41" customWidth="1"/>
    <col min="779" max="779" width="6.875" style="41" customWidth="1"/>
    <col min="780" max="780" width="10.125" style="41" customWidth="1"/>
    <col min="781" max="781" width="0.875" style="41" customWidth="1"/>
    <col min="782" max="1024" width="10" style="41"/>
    <col min="1025" max="1025" width="1.75" style="41" customWidth="1"/>
    <col min="1026" max="1026" width="12.25" style="41" customWidth="1"/>
    <col min="1027" max="1027" width="6.25" style="41" customWidth="1"/>
    <col min="1028" max="1028" width="9.375" style="41" customWidth="1"/>
    <col min="1029" max="1029" width="6.625" style="41" customWidth="1"/>
    <col min="1030" max="1030" width="9.375" style="41" customWidth="1"/>
    <col min="1031" max="1031" width="6.25" style="41" customWidth="1"/>
    <col min="1032" max="1032" width="9.375" style="41" customWidth="1"/>
    <col min="1033" max="1033" width="6.25" style="41" customWidth="1"/>
    <col min="1034" max="1034" width="9.375" style="41" customWidth="1"/>
    <col min="1035" max="1035" width="6.875" style="41" customWidth="1"/>
    <col min="1036" max="1036" width="10.125" style="41" customWidth="1"/>
    <col min="1037" max="1037" width="0.875" style="41" customWidth="1"/>
    <col min="1038" max="1280" width="10" style="41"/>
    <col min="1281" max="1281" width="1.75" style="41" customWidth="1"/>
    <col min="1282" max="1282" width="12.25" style="41" customWidth="1"/>
    <col min="1283" max="1283" width="6.25" style="41" customWidth="1"/>
    <col min="1284" max="1284" width="9.375" style="41" customWidth="1"/>
    <col min="1285" max="1285" width="6.625" style="41" customWidth="1"/>
    <col min="1286" max="1286" width="9.375" style="41" customWidth="1"/>
    <col min="1287" max="1287" width="6.25" style="41" customWidth="1"/>
    <col min="1288" max="1288" width="9.375" style="41" customWidth="1"/>
    <col min="1289" max="1289" width="6.25" style="41" customWidth="1"/>
    <col min="1290" max="1290" width="9.375" style="41" customWidth="1"/>
    <col min="1291" max="1291" width="6.875" style="41" customWidth="1"/>
    <col min="1292" max="1292" width="10.125" style="41" customWidth="1"/>
    <col min="1293" max="1293" width="0.875" style="41" customWidth="1"/>
    <col min="1294" max="1536" width="10" style="41"/>
    <col min="1537" max="1537" width="1.75" style="41" customWidth="1"/>
    <col min="1538" max="1538" width="12.25" style="41" customWidth="1"/>
    <col min="1539" max="1539" width="6.25" style="41" customWidth="1"/>
    <col min="1540" max="1540" width="9.375" style="41" customWidth="1"/>
    <col min="1541" max="1541" width="6.625" style="41" customWidth="1"/>
    <col min="1542" max="1542" width="9.375" style="41" customWidth="1"/>
    <col min="1543" max="1543" width="6.25" style="41" customWidth="1"/>
    <col min="1544" max="1544" width="9.375" style="41" customWidth="1"/>
    <col min="1545" max="1545" width="6.25" style="41" customWidth="1"/>
    <col min="1546" max="1546" width="9.375" style="41" customWidth="1"/>
    <col min="1547" max="1547" width="6.875" style="41" customWidth="1"/>
    <col min="1548" max="1548" width="10.125" style="41" customWidth="1"/>
    <col min="1549" max="1549" width="0.875" style="41" customWidth="1"/>
    <col min="1550" max="1792" width="10" style="41"/>
    <col min="1793" max="1793" width="1.75" style="41" customWidth="1"/>
    <col min="1794" max="1794" width="12.25" style="41" customWidth="1"/>
    <col min="1795" max="1795" width="6.25" style="41" customWidth="1"/>
    <col min="1796" max="1796" width="9.375" style="41" customWidth="1"/>
    <col min="1797" max="1797" width="6.625" style="41" customWidth="1"/>
    <col min="1798" max="1798" width="9.375" style="41" customWidth="1"/>
    <col min="1799" max="1799" width="6.25" style="41" customWidth="1"/>
    <col min="1800" max="1800" width="9.375" style="41" customWidth="1"/>
    <col min="1801" max="1801" width="6.25" style="41" customWidth="1"/>
    <col min="1802" max="1802" width="9.375" style="41" customWidth="1"/>
    <col min="1803" max="1803" width="6.875" style="41" customWidth="1"/>
    <col min="1804" max="1804" width="10.125" style="41" customWidth="1"/>
    <col min="1805" max="1805" width="0.875" style="41" customWidth="1"/>
    <col min="1806" max="2048" width="10" style="41"/>
    <col min="2049" max="2049" width="1.75" style="41" customWidth="1"/>
    <col min="2050" max="2050" width="12.25" style="41" customWidth="1"/>
    <col min="2051" max="2051" width="6.25" style="41" customWidth="1"/>
    <col min="2052" max="2052" width="9.375" style="41" customWidth="1"/>
    <col min="2053" max="2053" width="6.625" style="41" customWidth="1"/>
    <col min="2054" max="2054" width="9.375" style="41" customWidth="1"/>
    <col min="2055" max="2055" width="6.25" style="41" customWidth="1"/>
    <col min="2056" max="2056" width="9.375" style="41" customWidth="1"/>
    <col min="2057" max="2057" width="6.25" style="41" customWidth="1"/>
    <col min="2058" max="2058" width="9.375" style="41" customWidth="1"/>
    <col min="2059" max="2059" width="6.875" style="41" customWidth="1"/>
    <col min="2060" max="2060" width="10.125" style="41" customWidth="1"/>
    <col min="2061" max="2061" width="0.875" style="41" customWidth="1"/>
    <col min="2062" max="2304" width="10" style="41"/>
    <col min="2305" max="2305" width="1.75" style="41" customWidth="1"/>
    <col min="2306" max="2306" width="12.25" style="41" customWidth="1"/>
    <col min="2307" max="2307" width="6.25" style="41" customWidth="1"/>
    <col min="2308" max="2308" width="9.375" style="41" customWidth="1"/>
    <col min="2309" max="2309" width="6.625" style="41" customWidth="1"/>
    <col min="2310" max="2310" width="9.375" style="41" customWidth="1"/>
    <col min="2311" max="2311" width="6.25" style="41" customWidth="1"/>
    <col min="2312" max="2312" width="9.375" style="41" customWidth="1"/>
    <col min="2313" max="2313" width="6.25" style="41" customWidth="1"/>
    <col min="2314" max="2314" width="9.375" style="41" customWidth="1"/>
    <col min="2315" max="2315" width="6.875" style="41" customWidth="1"/>
    <col min="2316" max="2316" width="10.125" style="41" customWidth="1"/>
    <col min="2317" max="2317" width="0.875" style="41" customWidth="1"/>
    <col min="2318" max="2560" width="10" style="41"/>
    <col min="2561" max="2561" width="1.75" style="41" customWidth="1"/>
    <col min="2562" max="2562" width="12.25" style="41" customWidth="1"/>
    <col min="2563" max="2563" width="6.25" style="41" customWidth="1"/>
    <col min="2564" max="2564" width="9.375" style="41" customWidth="1"/>
    <col min="2565" max="2565" width="6.625" style="41" customWidth="1"/>
    <col min="2566" max="2566" width="9.375" style="41" customWidth="1"/>
    <col min="2567" max="2567" width="6.25" style="41" customWidth="1"/>
    <col min="2568" max="2568" width="9.375" style="41" customWidth="1"/>
    <col min="2569" max="2569" width="6.25" style="41" customWidth="1"/>
    <col min="2570" max="2570" width="9.375" style="41" customWidth="1"/>
    <col min="2571" max="2571" width="6.875" style="41" customWidth="1"/>
    <col min="2572" max="2572" width="10.125" style="41" customWidth="1"/>
    <col min="2573" max="2573" width="0.875" style="41" customWidth="1"/>
    <col min="2574" max="2816" width="10" style="41"/>
    <col min="2817" max="2817" width="1.75" style="41" customWidth="1"/>
    <col min="2818" max="2818" width="12.25" style="41" customWidth="1"/>
    <col min="2819" max="2819" width="6.25" style="41" customWidth="1"/>
    <col min="2820" max="2820" width="9.375" style="41" customWidth="1"/>
    <col min="2821" max="2821" width="6.625" style="41" customWidth="1"/>
    <col min="2822" max="2822" width="9.375" style="41" customWidth="1"/>
    <col min="2823" max="2823" width="6.25" style="41" customWidth="1"/>
    <col min="2824" max="2824" width="9.375" style="41" customWidth="1"/>
    <col min="2825" max="2825" width="6.25" style="41" customWidth="1"/>
    <col min="2826" max="2826" width="9.375" style="41" customWidth="1"/>
    <col min="2827" max="2827" width="6.875" style="41" customWidth="1"/>
    <col min="2828" max="2828" width="10.125" style="41" customWidth="1"/>
    <col min="2829" max="2829" width="0.875" style="41" customWidth="1"/>
    <col min="2830" max="3072" width="10" style="41"/>
    <col min="3073" max="3073" width="1.75" style="41" customWidth="1"/>
    <col min="3074" max="3074" width="12.25" style="41" customWidth="1"/>
    <col min="3075" max="3075" width="6.25" style="41" customWidth="1"/>
    <col min="3076" max="3076" width="9.375" style="41" customWidth="1"/>
    <col min="3077" max="3077" width="6.625" style="41" customWidth="1"/>
    <col min="3078" max="3078" width="9.375" style="41" customWidth="1"/>
    <col min="3079" max="3079" width="6.25" style="41" customWidth="1"/>
    <col min="3080" max="3080" width="9.375" style="41" customWidth="1"/>
    <col min="3081" max="3081" width="6.25" style="41" customWidth="1"/>
    <col min="3082" max="3082" width="9.375" style="41" customWidth="1"/>
    <col min="3083" max="3083" width="6.875" style="41" customWidth="1"/>
    <col min="3084" max="3084" width="10.125" style="41" customWidth="1"/>
    <col min="3085" max="3085" width="0.875" style="41" customWidth="1"/>
    <col min="3086" max="3328" width="10" style="41"/>
    <col min="3329" max="3329" width="1.75" style="41" customWidth="1"/>
    <col min="3330" max="3330" width="12.25" style="41" customWidth="1"/>
    <col min="3331" max="3331" width="6.25" style="41" customWidth="1"/>
    <col min="3332" max="3332" width="9.375" style="41" customWidth="1"/>
    <col min="3333" max="3333" width="6.625" style="41" customWidth="1"/>
    <col min="3334" max="3334" width="9.375" style="41" customWidth="1"/>
    <col min="3335" max="3335" width="6.25" style="41" customWidth="1"/>
    <col min="3336" max="3336" width="9.375" style="41" customWidth="1"/>
    <col min="3337" max="3337" width="6.25" style="41" customWidth="1"/>
    <col min="3338" max="3338" width="9.375" style="41" customWidth="1"/>
    <col min="3339" max="3339" width="6.875" style="41" customWidth="1"/>
    <col min="3340" max="3340" width="10.125" style="41" customWidth="1"/>
    <col min="3341" max="3341" width="0.875" style="41" customWidth="1"/>
    <col min="3342" max="3584" width="10" style="41"/>
    <col min="3585" max="3585" width="1.75" style="41" customWidth="1"/>
    <col min="3586" max="3586" width="12.25" style="41" customWidth="1"/>
    <col min="3587" max="3587" width="6.25" style="41" customWidth="1"/>
    <col min="3588" max="3588" width="9.375" style="41" customWidth="1"/>
    <col min="3589" max="3589" width="6.625" style="41" customWidth="1"/>
    <col min="3590" max="3590" width="9.375" style="41" customWidth="1"/>
    <col min="3591" max="3591" width="6.25" style="41" customWidth="1"/>
    <col min="3592" max="3592" width="9.375" style="41" customWidth="1"/>
    <col min="3593" max="3593" width="6.25" style="41" customWidth="1"/>
    <col min="3594" max="3594" width="9.375" style="41" customWidth="1"/>
    <col min="3595" max="3595" width="6.875" style="41" customWidth="1"/>
    <col min="3596" max="3596" width="10.125" style="41" customWidth="1"/>
    <col min="3597" max="3597" width="0.875" style="41" customWidth="1"/>
    <col min="3598" max="3840" width="10" style="41"/>
    <col min="3841" max="3841" width="1.75" style="41" customWidth="1"/>
    <col min="3842" max="3842" width="12.25" style="41" customWidth="1"/>
    <col min="3843" max="3843" width="6.25" style="41" customWidth="1"/>
    <col min="3844" max="3844" width="9.375" style="41" customWidth="1"/>
    <col min="3845" max="3845" width="6.625" style="41" customWidth="1"/>
    <col min="3846" max="3846" width="9.375" style="41" customWidth="1"/>
    <col min="3847" max="3847" width="6.25" style="41" customWidth="1"/>
    <col min="3848" max="3848" width="9.375" style="41" customWidth="1"/>
    <col min="3849" max="3849" width="6.25" style="41" customWidth="1"/>
    <col min="3850" max="3850" width="9.375" style="41" customWidth="1"/>
    <col min="3851" max="3851" width="6.875" style="41" customWidth="1"/>
    <col min="3852" max="3852" width="10.125" style="41" customWidth="1"/>
    <col min="3853" max="3853" width="0.875" style="41" customWidth="1"/>
    <col min="3854" max="4096" width="10" style="41"/>
    <col min="4097" max="4097" width="1.75" style="41" customWidth="1"/>
    <col min="4098" max="4098" width="12.25" style="41" customWidth="1"/>
    <col min="4099" max="4099" width="6.25" style="41" customWidth="1"/>
    <col min="4100" max="4100" width="9.375" style="41" customWidth="1"/>
    <col min="4101" max="4101" width="6.625" style="41" customWidth="1"/>
    <col min="4102" max="4102" width="9.375" style="41" customWidth="1"/>
    <col min="4103" max="4103" width="6.25" style="41" customWidth="1"/>
    <col min="4104" max="4104" width="9.375" style="41" customWidth="1"/>
    <col min="4105" max="4105" width="6.25" style="41" customWidth="1"/>
    <col min="4106" max="4106" width="9.375" style="41" customWidth="1"/>
    <col min="4107" max="4107" width="6.875" style="41" customWidth="1"/>
    <col min="4108" max="4108" width="10.125" style="41" customWidth="1"/>
    <col min="4109" max="4109" width="0.875" style="41" customWidth="1"/>
    <col min="4110" max="4352" width="10" style="41"/>
    <col min="4353" max="4353" width="1.75" style="41" customWidth="1"/>
    <col min="4354" max="4354" width="12.25" style="41" customWidth="1"/>
    <col min="4355" max="4355" width="6.25" style="41" customWidth="1"/>
    <col min="4356" max="4356" width="9.375" style="41" customWidth="1"/>
    <col min="4357" max="4357" width="6.625" style="41" customWidth="1"/>
    <col min="4358" max="4358" width="9.375" style="41" customWidth="1"/>
    <col min="4359" max="4359" width="6.25" style="41" customWidth="1"/>
    <col min="4360" max="4360" width="9.375" style="41" customWidth="1"/>
    <col min="4361" max="4361" width="6.25" style="41" customWidth="1"/>
    <col min="4362" max="4362" width="9.375" style="41" customWidth="1"/>
    <col min="4363" max="4363" width="6.875" style="41" customWidth="1"/>
    <col min="4364" max="4364" width="10.125" style="41" customWidth="1"/>
    <col min="4365" max="4365" width="0.875" style="41" customWidth="1"/>
    <col min="4366" max="4608" width="10" style="41"/>
    <col min="4609" max="4609" width="1.75" style="41" customWidth="1"/>
    <col min="4610" max="4610" width="12.25" style="41" customWidth="1"/>
    <col min="4611" max="4611" width="6.25" style="41" customWidth="1"/>
    <col min="4612" max="4612" width="9.375" style="41" customWidth="1"/>
    <col min="4613" max="4613" width="6.625" style="41" customWidth="1"/>
    <col min="4614" max="4614" width="9.375" style="41" customWidth="1"/>
    <col min="4615" max="4615" width="6.25" style="41" customWidth="1"/>
    <col min="4616" max="4616" width="9.375" style="41" customWidth="1"/>
    <col min="4617" max="4617" width="6.25" style="41" customWidth="1"/>
    <col min="4618" max="4618" width="9.375" style="41" customWidth="1"/>
    <col min="4619" max="4619" width="6.875" style="41" customWidth="1"/>
    <col min="4620" max="4620" width="10.125" style="41" customWidth="1"/>
    <col min="4621" max="4621" width="0.875" style="41" customWidth="1"/>
    <col min="4622" max="4864" width="10" style="41"/>
    <col min="4865" max="4865" width="1.75" style="41" customWidth="1"/>
    <col min="4866" max="4866" width="12.25" style="41" customWidth="1"/>
    <col min="4867" max="4867" width="6.25" style="41" customWidth="1"/>
    <col min="4868" max="4868" width="9.375" style="41" customWidth="1"/>
    <col min="4869" max="4869" width="6.625" style="41" customWidth="1"/>
    <col min="4870" max="4870" width="9.375" style="41" customWidth="1"/>
    <col min="4871" max="4871" width="6.25" style="41" customWidth="1"/>
    <col min="4872" max="4872" width="9.375" style="41" customWidth="1"/>
    <col min="4873" max="4873" width="6.25" style="41" customWidth="1"/>
    <col min="4874" max="4874" width="9.375" style="41" customWidth="1"/>
    <col min="4875" max="4875" width="6.875" style="41" customWidth="1"/>
    <col min="4876" max="4876" width="10.125" style="41" customWidth="1"/>
    <col min="4877" max="4877" width="0.875" style="41" customWidth="1"/>
    <col min="4878" max="5120" width="10" style="41"/>
    <col min="5121" max="5121" width="1.75" style="41" customWidth="1"/>
    <col min="5122" max="5122" width="12.25" style="41" customWidth="1"/>
    <col min="5123" max="5123" width="6.25" style="41" customWidth="1"/>
    <col min="5124" max="5124" width="9.375" style="41" customWidth="1"/>
    <col min="5125" max="5125" width="6.625" style="41" customWidth="1"/>
    <col min="5126" max="5126" width="9.375" style="41" customWidth="1"/>
    <col min="5127" max="5127" width="6.25" style="41" customWidth="1"/>
    <col min="5128" max="5128" width="9.375" style="41" customWidth="1"/>
    <col min="5129" max="5129" width="6.25" style="41" customWidth="1"/>
    <col min="5130" max="5130" width="9.375" style="41" customWidth="1"/>
    <col min="5131" max="5131" width="6.875" style="41" customWidth="1"/>
    <col min="5132" max="5132" width="10.125" style="41" customWidth="1"/>
    <col min="5133" max="5133" width="0.875" style="41" customWidth="1"/>
    <col min="5134" max="5376" width="10" style="41"/>
    <col min="5377" max="5377" width="1.75" style="41" customWidth="1"/>
    <col min="5378" max="5378" width="12.25" style="41" customWidth="1"/>
    <col min="5379" max="5379" width="6.25" style="41" customWidth="1"/>
    <col min="5380" max="5380" width="9.375" style="41" customWidth="1"/>
    <col min="5381" max="5381" width="6.625" style="41" customWidth="1"/>
    <col min="5382" max="5382" width="9.375" style="41" customWidth="1"/>
    <col min="5383" max="5383" width="6.25" style="41" customWidth="1"/>
    <col min="5384" max="5384" width="9.375" style="41" customWidth="1"/>
    <col min="5385" max="5385" width="6.25" style="41" customWidth="1"/>
    <col min="5386" max="5386" width="9.375" style="41" customWidth="1"/>
    <col min="5387" max="5387" width="6.875" style="41" customWidth="1"/>
    <col min="5388" max="5388" width="10.125" style="41" customWidth="1"/>
    <col min="5389" max="5389" width="0.875" style="41" customWidth="1"/>
    <col min="5390" max="5632" width="10" style="41"/>
    <col min="5633" max="5633" width="1.75" style="41" customWidth="1"/>
    <col min="5634" max="5634" width="12.25" style="41" customWidth="1"/>
    <col min="5635" max="5635" width="6.25" style="41" customWidth="1"/>
    <col min="5636" max="5636" width="9.375" style="41" customWidth="1"/>
    <col min="5637" max="5637" width="6.625" style="41" customWidth="1"/>
    <col min="5638" max="5638" width="9.375" style="41" customWidth="1"/>
    <col min="5639" max="5639" width="6.25" style="41" customWidth="1"/>
    <col min="5640" max="5640" width="9.375" style="41" customWidth="1"/>
    <col min="5641" max="5641" width="6.25" style="41" customWidth="1"/>
    <col min="5642" max="5642" width="9.375" style="41" customWidth="1"/>
    <col min="5643" max="5643" width="6.875" style="41" customWidth="1"/>
    <col min="5644" max="5644" width="10.125" style="41" customWidth="1"/>
    <col min="5645" max="5645" width="0.875" style="41" customWidth="1"/>
    <col min="5646" max="5888" width="10" style="41"/>
    <col min="5889" max="5889" width="1.75" style="41" customWidth="1"/>
    <col min="5890" max="5890" width="12.25" style="41" customWidth="1"/>
    <col min="5891" max="5891" width="6.25" style="41" customWidth="1"/>
    <col min="5892" max="5892" width="9.375" style="41" customWidth="1"/>
    <col min="5893" max="5893" width="6.625" style="41" customWidth="1"/>
    <col min="5894" max="5894" width="9.375" style="41" customWidth="1"/>
    <col min="5895" max="5895" width="6.25" style="41" customWidth="1"/>
    <col min="5896" max="5896" width="9.375" style="41" customWidth="1"/>
    <col min="5897" max="5897" width="6.25" style="41" customWidth="1"/>
    <col min="5898" max="5898" width="9.375" style="41" customWidth="1"/>
    <col min="5899" max="5899" width="6.875" style="41" customWidth="1"/>
    <col min="5900" max="5900" width="10.125" style="41" customWidth="1"/>
    <col min="5901" max="5901" width="0.875" style="41" customWidth="1"/>
    <col min="5902" max="6144" width="10" style="41"/>
    <col min="6145" max="6145" width="1.75" style="41" customWidth="1"/>
    <col min="6146" max="6146" width="12.25" style="41" customWidth="1"/>
    <col min="6147" max="6147" width="6.25" style="41" customWidth="1"/>
    <col min="6148" max="6148" width="9.375" style="41" customWidth="1"/>
    <col min="6149" max="6149" width="6.625" style="41" customWidth="1"/>
    <col min="6150" max="6150" width="9.375" style="41" customWidth="1"/>
    <col min="6151" max="6151" width="6.25" style="41" customWidth="1"/>
    <col min="6152" max="6152" width="9.375" style="41" customWidth="1"/>
    <col min="6153" max="6153" width="6.25" style="41" customWidth="1"/>
    <col min="6154" max="6154" width="9.375" style="41" customWidth="1"/>
    <col min="6155" max="6155" width="6.875" style="41" customWidth="1"/>
    <col min="6156" max="6156" width="10.125" style="41" customWidth="1"/>
    <col min="6157" max="6157" width="0.875" style="41" customWidth="1"/>
    <col min="6158" max="6400" width="10" style="41"/>
    <col min="6401" max="6401" width="1.75" style="41" customWidth="1"/>
    <col min="6402" max="6402" width="12.25" style="41" customWidth="1"/>
    <col min="6403" max="6403" width="6.25" style="41" customWidth="1"/>
    <col min="6404" max="6404" width="9.375" style="41" customWidth="1"/>
    <col min="6405" max="6405" width="6.625" style="41" customWidth="1"/>
    <col min="6406" max="6406" width="9.375" style="41" customWidth="1"/>
    <col min="6407" max="6407" width="6.25" style="41" customWidth="1"/>
    <col min="6408" max="6408" width="9.375" style="41" customWidth="1"/>
    <col min="6409" max="6409" width="6.25" style="41" customWidth="1"/>
    <col min="6410" max="6410" width="9.375" style="41" customWidth="1"/>
    <col min="6411" max="6411" width="6.875" style="41" customWidth="1"/>
    <col min="6412" max="6412" width="10.125" style="41" customWidth="1"/>
    <col min="6413" max="6413" width="0.875" style="41" customWidth="1"/>
    <col min="6414" max="6656" width="10" style="41"/>
    <col min="6657" max="6657" width="1.75" style="41" customWidth="1"/>
    <col min="6658" max="6658" width="12.25" style="41" customWidth="1"/>
    <col min="6659" max="6659" width="6.25" style="41" customWidth="1"/>
    <col min="6660" max="6660" width="9.375" style="41" customWidth="1"/>
    <col min="6661" max="6661" width="6.625" style="41" customWidth="1"/>
    <col min="6662" max="6662" width="9.375" style="41" customWidth="1"/>
    <col min="6663" max="6663" width="6.25" style="41" customWidth="1"/>
    <col min="6664" max="6664" width="9.375" style="41" customWidth="1"/>
    <col min="6665" max="6665" width="6.25" style="41" customWidth="1"/>
    <col min="6666" max="6666" width="9.375" style="41" customWidth="1"/>
    <col min="6667" max="6667" width="6.875" style="41" customWidth="1"/>
    <col min="6668" max="6668" width="10.125" style="41" customWidth="1"/>
    <col min="6669" max="6669" width="0.875" style="41" customWidth="1"/>
    <col min="6670" max="6912" width="10" style="41"/>
    <col min="6913" max="6913" width="1.75" style="41" customWidth="1"/>
    <col min="6914" max="6914" width="12.25" style="41" customWidth="1"/>
    <col min="6915" max="6915" width="6.25" style="41" customWidth="1"/>
    <col min="6916" max="6916" width="9.375" style="41" customWidth="1"/>
    <col min="6917" max="6917" width="6.625" style="41" customWidth="1"/>
    <col min="6918" max="6918" width="9.375" style="41" customWidth="1"/>
    <col min="6919" max="6919" width="6.25" style="41" customWidth="1"/>
    <col min="6920" max="6920" width="9.375" style="41" customWidth="1"/>
    <col min="6921" max="6921" width="6.25" style="41" customWidth="1"/>
    <col min="6922" max="6922" width="9.375" style="41" customWidth="1"/>
    <col min="6923" max="6923" width="6.875" style="41" customWidth="1"/>
    <col min="6924" max="6924" width="10.125" style="41" customWidth="1"/>
    <col min="6925" max="6925" width="0.875" style="41" customWidth="1"/>
    <col min="6926" max="7168" width="10" style="41"/>
    <col min="7169" max="7169" width="1.75" style="41" customWidth="1"/>
    <col min="7170" max="7170" width="12.25" style="41" customWidth="1"/>
    <col min="7171" max="7171" width="6.25" style="41" customWidth="1"/>
    <col min="7172" max="7172" width="9.375" style="41" customWidth="1"/>
    <col min="7173" max="7173" width="6.625" style="41" customWidth="1"/>
    <col min="7174" max="7174" width="9.375" style="41" customWidth="1"/>
    <col min="7175" max="7175" width="6.25" style="41" customWidth="1"/>
    <col min="7176" max="7176" width="9.375" style="41" customWidth="1"/>
    <col min="7177" max="7177" width="6.25" style="41" customWidth="1"/>
    <col min="7178" max="7178" width="9.375" style="41" customWidth="1"/>
    <col min="7179" max="7179" width="6.875" style="41" customWidth="1"/>
    <col min="7180" max="7180" width="10.125" style="41" customWidth="1"/>
    <col min="7181" max="7181" width="0.875" style="41" customWidth="1"/>
    <col min="7182" max="7424" width="10" style="41"/>
    <col min="7425" max="7425" width="1.75" style="41" customWidth="1"/>
    <col min="7426" max="7426" width="12.25" style="41" customWidth="1"/>
    <col min="7427" max="7427" width="6.25" style="41" customWidth="1"/>
    <col min="7428" max="7428" width="9.375" style="41" customWidth="1"/>
    <col min="7429" max="7429" width="6.625" style="41" customWidth="1"/>
    <col min="7430" max="7430" width="9.375" style="41" customWidth="1"/>
    <col min="7431" max="7431" width="6.25" style="41" customWidth="1"/>
    <col min="7432" max="7432" width="9.375" style="41" customWidth="1"/>
    <col min="7433" max="7433" width="6.25" style="41" customWidth="1"/>
    <col min="7434" max="7434" width="9.375" style="41" customWidth="1"/>
    <col min="7435" max="7435" width="6.875" style="41" customWidth="1"/>
    <col min="7436" max="7436" width="10.125" style="41" customWidth="1"/>
    <col min="7437" max="7437" width="0.875" style="41" customWidth="1"/>
    <col min="7438" max="7680" width="10" style="41"/>
    <col min="7681" max="7681" width="1.75" style="41" customWidth="1"/>
    <col min="7682" max="7682" width="12.25" style="41" customWidth="1"/>
    <col min="7683" max="7683" width="6.25" style="41" customWidth="1"/>
    <col min="7684" max="7684" width="9.375" style="41" customWidth="1"/>
    <col min="7685" max="7685" width="6.625" style="41" customWidth="1"/>
    <col min="7686" max="7686" width="9.375" style="41" customWidth="1"/>
    <col min="7687" max="7687" width="6.25" style="41" customWidth="1"/>
    <col min="7688" max="7688" width="9.375" style="41" customWidth="1"/>
    <col min="7689" max="7689" width="6.25" style="41" customWidth="1"/>
    <col min="7690" max="7690" width="9.375" style="41" customWidth="1"/>
    <col min="7691" max="7691" width="6.875" style="41" customWidth="1"/>
    <col min="7692" max="7692" width="10.125" style="41" customWidth="1"/>
    <col min="7693" max="7693" width="0.875" style="41" customWidth="1"/>
    <col min="7694" max="7936" width="10" style="41"/>
    <col min="7937" max="7937" width="1.75" style="41" customWidth="1"/>
    <col min="7938" max="7938" width="12.25" style="41" customWidth="1"/>
    <col min="7939" max="7939" width="6.25" style="41" customWidth="1"/>
    <col min="7940" max="7940" width="9.375" style="41" customWidth="1"/>
    <col min="7941" max="7941" width="6.625" style="41" customWidth="1"/>
    <col min="7942" max="7942" width="9.375" style="41" customWidth="1"/>
    <col min="7943" max="7943" width="6.25" style="41" customWidth="1"/>
    <col min="7944" max="7944" width="9.375" style="41" customWidth="1"/>
    <col min="7945" max="7945" width="6.25" style="41" customWidth="1"/>
    <col min="7946" max="7946" width="9.375" style="41" customWidth="1"/>
    <col min="7947" max="7947" width="6.875" style="41" customWidth="1"/>
    <col min="7948" max="7948" width="10.125" style="41" customWidth="1"/>
    <col min="7949" max="7949" width="0.875" style="41" customWidth="1"/>
    <col min="7950" max="8192" width="10" style="41"/>
    <col min="8193" max="8193" width="1.75" style="41" customWidth="1"/>
    <col min="8194" max="8194" width="12.25" style="41" customWidth="1"/>
    <col min="8195" max="8195" width="6.25" style="41" customWidth="1"/>
    <col min="8196" max="8196" width="9.375" style="41" customWidth="1"/>
    <col min="8197" max="8197" width="6.625" style="41" customWidth="1"/>
    <col min="8198" max="8198" width="9.375" style="41" customWidth="1"/>
    <col min="8199" max="8199" width="6.25" style="41" customWidth="1"/>
    <col min="8200" max="8200" width="9.375" style="41" customWidth="1"/>
    <col min="8201" max="8201" width="6.25" style="41" customWidth="1"/>
    <col min="8202" max="8202" width="9.375" style="41" customWidth="1"/>
    <col min="8203" max="8203" width="6.875" style="41" customWidth="1"/>
    <col min="8204" max="8204" width="10.125" style="41" customWidth="1"/>
    <col min="8205" max="8205" width="0.875" style="41" customWidth="1"/>
    <col min="8206" max="8448" width="10" style="41"/>
    <col min="8449" max="8449" width="1.75" style="41" customWidth="1"/>
    <col min="8450" max="8450" width="12.25" style="41" customWidth="1"/>
    <col min="8451" max="8451" width="6.25" style="41" customWidth="1"/>
    <col min="8452" max="8452" width="9.375" style="41" customWidth="1"/>
    <col min="8453" max="8453" width="6.625" style="41" customWidth="1"/>
    <col min="8454" max="8454" width="9.375" style="41" customWidth="1"/>
    <col min="8455" max="8455" width="6.25" style="41" customWidth="1"/>
    <col min="8456" max="8456" width="9.375" style="41" customWidth="1"/>
    <col min="8457" max="8457" width="6.25" style="41" customWidth="1"/>
    <col min="8458" max="8458" width="9.375" style="41" customWidth="1"/>
    <col min="8459" max="8459" width="6.875" style="41" customWidth="1"/>
    <col min="8460" max="8460" width="10.125" style="41" customWidth="1"/>
    <col min="8461" max="8461" width="0.875" style="41" customWidth="1"/>
    <col min="8462" max="8704" width="10" style="41"/>
    <col min="8705" max="8705" width="1.75" style="41" customWidth="1"/>
    <col min="8706" max="8706" width="12.25" style="41" customWidth="1"/>
    <col min="8707" max="8707" width="6.25" style="41" customWidth="1"/>
    <col min="8708" max="8708" width="9.375" style="41" customWidth="1"/>
    <col min="8709" max="8709" width="6.625" style="41" customWidth="1"/>
    <col min="8710" max="8710" width="9.375" style="41" customWidth="1"/>
    <col min="8711" max="8711" width="6.25" style="41" customWidth="1"/>
    <col min="8712" max="8712" width="9.375" style="41" customWidth="1"/>
    <col min="8713" max="8713" width="6.25" style="41" customWidth="1"/>
    <col min="8714" max="8714" width="9.375" style="41" customWidth="1"/>
    <col min="8715" max="8715" width="6.875" style="41" customWidth="1"/>
    <col min="8716" max="8716" width="10.125" style="41" customWidth="1"/>
    <col min="8717" max="8717" width="0.875" style="41" customWidth="1"/>
    <col min="8718" max="8960" width="10" style="41"/>
    <col min="8961" max="8961" width="1.75" style="41" customWidth="1"/>
    <col min="8962" max="8962" width="12.25" style="41" customWidth="1"/>
    <col min="8963" max="8963" width="6.25" style="41" customWidth="1"/>
    <col min="8964" max="8964" width="9.375" style="41" customWidth="1"/>
    <col min="8965" max="8965" width="6.625" style="41" customWidth="1"/>
    <col min="8966" max="8966" width="9.375" style="41" customWidth="1"/>
    <col min="8967" max="8967" width="6.25" style="41" customWidth="1"/>
    <col min="8968" max="8968" width="9.375" style="41" customWidth="1"/>
    <col min="8969" max="8969" width="6.25" style="41" customWidth="1"/>
    <col min="8970" max="8970" width="9.375" style="41" customWidth="1"/>
    <col min="8971" max="8971" width="6.875" style="41" customWidth="1"/>
    <col min="8972" max="8972" width="10.125" style="41" customWidth="1"/>
    <col min="8973" max="8973" width="0.875" style="41" customWidth="1"/>
    <col min="8974" max="9216" width="10" style="41"/>
    <col min="9217" max="9217" width="1.75" style="41" customWidth="1"/>
    <col min="9218" max="9218" width="12.25" style="41" customWidth="1"/>
    <col min="9219" max="9219" width="6.25" style="41" customWidth="1"/>
    <col min="9220" max="9220" width="9.375" style="41" customWidth="1"/>
    <col min="9221" max="9221" width="6.625" style="41" customWidth="1"/>
    <col min="9222" max="9222" width="9.375" style="41" customWidth="1"/>
    <col min="9223" max="9223" width="6.25" style="41" customWidth="1"/>
    <col min="9224" max="9224" width="9.375" style="41" customWidth="1"/>
    <col min="9225" max="9225" width="6.25" style="41" customWidth="1"/>
    <col min="9226" max="9226" width="9.375" style="41" customWidth="1"/>
    <col min="9227" max="9227" width="6.875" style="41" customWidth="1"/>
    <col min="9228" max="9228" width="10.125" style="41" customWidth="1"/>
    <col min="9229" max="9229" width="0.875" style="41" customWidth="1"/>
    <col min="9230" max="9472" width="10" style="41"/>
    <col min="9473" max="9473" width="1.75" style="41" customWidth="1"/>
    <col min="9474" max="9474" width="12.25" style="41" customWidth="1"/>
    <col min="9475" max="9475" width="6.25" style="41" customWidth="1"/>
    <col min="9476" max="9476" width="9.375" style="41" customWidth="1"/>
    <col min="9477" max="9477" width="6.625" style="41" customWidth="1"/>
    <col min="9478" max="9478" width="9.375" style="41" customWidth="1"/>
    <col min="9479" max="9479" width="6.25" style="41" customWidth="1"/>
    <col min="9480" max="9480" width="9.375" style="41" customWidth="1"/>
    <col min="9481" max="9481" width="6.25" style="41" customWidth="1"/>
    <col min="9482" max="9482" width="9.375" style="41" customWidth="1"/>
    <col min="9483" max="9483" width="6.875" style="41" customWidth="1"/>
    <col min="9484" max="9484" width="10.125" style="41" customWidth="1"/>
    <col min="9485" max="9485" width="0.875" style="41" customWidth="1"/>
    <col min="9486" max="9728" width="10" style="41"/>
    <col min="9729" max="9729" width="1.75" style="41" customWidth="1"/>
    <col min="9730" max="9730" width="12.25" style="41" customWidth="1"/>
    <col min="9731" max="9731" width="6.25" style="41" customWidth="1"/>
    <col min="9732" max="9732" width="9.375" style="41" customWidth="1"/>
    <col min="9733" max="9733" width="6.625" style="41" customWidth="1"/>
    <col min="9734" max="9734" width="9.375" style="41" customWidth="1"/>
    <col min="9735" max="9735" width="6.25" style="41" customWidth="1"/>
    <col min="9736" max="9736" width="9.375" style="41" customWidth="1"/>
    <col min="9737" max="9737" width="6.25" style="41" customWidth="1"/>
    <col min="9738" max="9738" width="9.375" style="41" customWidth="1"/>
    <col min="9739" max="9739" width="6.875" style="41" customWidth="1"/>
    <col min="9740" max="9740" width="10.125" style="41" customWidth="1"/>
    <col min="9741" max="9741" width="0.875" style="41" customWidth="1"/>
    <col min="9742" max="9984" width="10" style="41"/>
    <col min="9985" max="9985" width="1.75" style="41" customWidth="1"/>
    <col min="9986" max="9986" width="12.25" style="41" customWidth="1"/>
    <col min="9987" max="9987" width="6.25" style="41" customWidth="1"/>
    <col min="9988" max="9988" width="9.375" style="41" customWidth="1"/>
    <col min="9989" max="9989" width="6.625" style="41" customWidth="1"/>
    <col min="9990" max="9990" width="9.375" style="41" customWidth="1"/>
    <col min="9991" max="9991" width="6.25" style="41" customWidth="1"/>
    <col min="9992" max="9992" width="9.375" style="41" customWidth="1"/>
    <col min="9993" max="9993" width="6.25" style="41" customWidth="1"/>
    <col min="9994" max="9994" width="9.375" style="41" customWidth="1"/>
    <col min="9995" max="9995" width="6.875" style="41" customWidth="1"/>
    <col min="9996" max="9996" width="10.125" style="41" customWidth="1"/>
    <col min="9997" max="9997" width="0.875" style="41" customWidth="1"/>
    <col min="9998" max="10240" width="10" style="41"/>
    <col min="10241" max="10241" width="1.75" style="41" customWidth="1"/>
    <col min="10242" max="10242" width="12.25" style="41" customWidth="1"/>
    <col min="10243" max="10243" width="6.25" style="41" customWidth="1"/>
    <col min="10244" max="10244" width="9.375" style="41" customWidth="1"/>
    <col min="10245" max="10245" width="6.625" style="41" customWidth="1"/>
    <col min="10246" max="10246" width="9.375" style="41" customWidth="1"/>
    <col min="10247" max="10247" width="6.25" style="41" customWidth="1"/>
    <col min="10248" max="10248" width="9.375" style="41" customWidth="1"/>
    <col min="10249" max="10249" width="6.25" style="41" customWidth="1"/>
    <col min="10250" max="10250" width="9.375" style="41" customWidth="1"/>
    <col min="10251" max="10251" width="6.875" style="41" customWidth="1"/>
    <col min="10252" max="10252" width="10.125" style="41" customWidth="1"/>
    <col min="10253" max="10253" width="0.875" style="41" customWidth="1"/>
    <col min="10254" max="10496" width="10" style="41"/>
    <col min="10497" max="10497" width="1.75" style="41" customWidth="1"/>
    <col min="10498" max="10498" width="12.25" style="41" customWidth="1"/>
    <col min="10499" max="10499" width="6.25" style="41" customWidth="1"/>
    <col min="10500" max="10500" width="9.375" style="41" customWidth="1"/>
    <col min="10501" max="10501" width="6.625" style="41" customWidth="1"/>
    <col min="10502" max="10502" width="9.375" style="41" customWidth="1"/>
    <col min="10503" max="10503" width="6.25" style="41" customWidth="1"/>
    <col min="10504" max="10504" width="9.375" style="41" customWidth="1"/>
    <col min="10505" max="10505" width="6.25" style="41" customWidth="1"/>
    <col min="10506" max="10506" width="9.375" style="41" customWidth="1"/>
    <col min="10507" max="10507" width="6.875" style="41" customWidth="1"/>
    <col min="10508" max="10508" width="10.125" style="41" customWidth="1"/>
    <col min="10509" max="10509" width="0.875" style="41" customWidth="1"/>
    <col min="10510" max="10752" width="10" style="41"/>
    <col min="10753" max="10753" width="1.75" style="41" customWidth="1"/>
    <col min="10754" max="10754" width="12.25" style="41" customWidth="1"/>
    <col min="10755" max="10755" width="6.25" style="41" customWidth="1"/>
    <col min="10756" max="10756" width="9.375" style="41" customWidth="1"/>
    <col min="10757" max="10757" width="6.625" style="41" customWidth="1"/>
    <col min="10758" max="10758" width="9.375" style="41" customWidth="1"/>
    <col min="10759" max="10759" width="6.25" style="41" customWidth="1"/>
    <col min="10760" max="10760" width="9.375" style="41" customWidth="1"/>
    <col min="10761" max="10761" width="6.25" style="41" customWidth="1"/>
    <col min="10762" max="10762" width="9.375" style="41" customWidth="1"/>
    <col min="10763" max="10763" width="6.875" style="41" customWidth="1"/>
    <col min="10764" max="10764" width="10.125" style="41" customWidth="1"/>
    <col min="10765" max="10765" width="0.875" style="41" customWidth="1"/>
    <col min="10766" max="11008" width="10" style="41"/>
    <col min="11009" max="11009" width="1.75" style="41" customWidth="1"/>
    <col min="11010" max="11010" width="12.25" style="41" customWidth="1"/>
    <col min="11011" max="11011" width="6.25" style="41" customWidth="1"/>
    <col min="11012" max="11012" width="9.375" style="41" customWidth="1"/>
    <col min="11013" max="11013" width="6.625" style="41" customWidth="1"/>
    <col min="11014" max="11014" width="9.375" style="41" customWidth="1"/>
    <col min="11015" max="11015" width="6.25" style="41" customWidth="1"/>
    <col min="11016" max="11016" width="9.375" style="41" customWidth="1"/>
    <col min="11017" max="11017" width="6.25" style="41" customWidth="1"/>
    <col min="11018" max="11018" width="9.375" style="41" customWidth="1"/>
    <col min="11019" max="11019" width="6.875" style="41" customWidth="1"/>
    <col min="11020" max="11020" width="10.125" style="41" customWidth="1"/>
    <col min="11021" max="11021" width="0.875" style="41" customWidth="1"/>
    <col min="11022" max="11264" width="10" style="41"/>
    <col min="11265" max="11265" width="1.75" style="41" customWidth="1"/>
    <col min="11266" max="11266" width="12.25" style="41" customWidth="1"/>
    <col min="11267" max="11267" width="6.25" style="41" customWidth="1"/>
    <col min="11268" max="11268" width="9.375" style="41" customWidth="1"/>
    <col min="11269" max="11269" width="6.625" style="41" customWidth="1"/>
    <col min="11270" max="11270" width="9.375" style="41" customWidth="1"/>
    <col min="11271" max="11271" width="6.25" style="41" customWidth="1"/>
    <col min="11272" max="11272" width="9.375" style="41" customWidth="1"/>
    <col min="11273" max="11273" width="6.25" style="41" customWidth="1"/>
    <col min="11274" max="11274" width="9.375" style="41" customWidth="1"/>
    <col min="11275" max="11275" width="6.875" style="41" customWidth="1"/>
    <col min="11276" max="11276" width="10.125" style="41" customWidth="1"/>
    <col min="11277" max="11277" width="0.875" style="41" customWidth="1"/>
    <col min="11278" max="11520" width="10" style="41"/>
    <col min="11521" max="11521" width="1.75" style="41" customWidth="1"/>
    <col min="11522" max="11522" width="12.25" style="41" customWidth="1"/>
    <col min="11523" max="11523" width="6.25" style="41" customWidth="1"/>
    <col min="11524" max="11524" width="9.375" style="41" customWidth="1"/>
    <col min="11525" max="11525" width="6.625" style="41" customWidth="1"/>
    <col min="11526" max="11526" width="9.375" style="41" customWidth="1"/>
    <col min="11527" max="11527" width="6.25" style="41" customWidth="1"/>
    <col min="11528" max="11528" width="9.375" style="41" customWidth="1"/>
    <col min="11529" max="11529" width="6.25" style="41" customWidth="1"/>
    <col min="11530" max="11530" width="9.375" style="41" customWidth="1"/>
    <col min="11531" max="11531" width="6.875" style="41" customWidth="1"/>
    <col min="11532" max="11532" width="10.125" style="41" customWidth="1"/>
    <col min="11533" max="11533" width="0.875" style="41" customWidth="1"/>
    <col min="11534" max="11776" width="10" style="41"/>
    <col min="11777" max="11777" width="1.75" style="41" customWidth="1"/>
    <col min="11778" max="11778" width="12.25" style="41" customWidth="1"/>
    <col min="11779" max="11779" width="6.25" style="41" customWidth="1"/>
    <col min="11780" max="11780" width="9.375" style="41" customWidth="1"/>
    <col min="11781" max="11781" width="6.625" style="41" customWidth="1"/>
    <col min="11782" max="11782" width="9.375" style="41" customWidth="1"/>
    <col min="11783" max="11783" width="6.25" style="41" customWidth="1"/>
    <col min="11784" max="11784" width="9.375" style="41" customWidth="1"/>
    <col min="11785" max="11785" width="6.25" style="41" customWidth="1"/>
    <col min="11786" max="11786" width="9.375" style="41" customWidth="1"/>
    <col min="11787" max="11787" width="6.875" style="41" customWidth="1"/>
    <col min="11788" max="11788" width="10.125" style="41" customWidth="1"/>
    <col min="11789" max="11789" width="0.875" style="41" customWidth="1"/>
    <col min="11790" max="12032" width="10" style="41"/>
    <col min="12033" max="12033" width="1.75" style="41" customWidth="1"/>
    <col min="12034" max="12034" width="12.25" style="41" customWidth="1"/>
    <col min="12035" max="12035" width="6.25" style="41" customWidth="1"/>
    <col min="12036" max="12036" width="9.375" style="41" customWidth="1"/>
    <col min="12037" max="12037" width="6.625" style="41" customWidth="1"/>
    <col min="12038" max="12038" width="9.375" style="41" customWidth="1"/>
    <col min="12039" max="12039" width="6.25" style="41" customWidth="1"/>
    <col min="12040" max="12040" width="9.375" style="41" customWidth="1"/>
    <col min="12041" max="12041" width="6.25" style="41" customWidth="1"/>
    <col min="12042" max="12042" width="9.375" style="41" customWidth="1"/>
    <col min="12043" max="12043" width="6.875" style="41" customWidth="1"/>
    <col min="12044" max="12044" width="10.125" style="41" customWidth="1"/>
    <col min="12045" max="12045" width="0.875" style="41" customWidth="1"/>
    <col min="12046" max="12288" width="10" style="41"/>
    <col min="12289" max="12289" width="1.75" style="41" customWidth="1"/>
    <col min="12290" max="12290" width="12.25" style="41" customWidth="1"/>
    <col min="12291" max="12291" width="6.25" style="41" customWidth="1"/>
    <col min="12292" max="12292" width="9.375" style="41" customWidth="1"/>
    <col min="12293" max="12293" width="6.625" style="41" customWidth="1"/>
    <col min="12294" max="12294" width="9.375" style="41" customWidth="1"/>
    <col min="12295" max="12295" width="6.25" style="41" customWidth="1"/>
    <col min="12296" max="12296" width="9.375" style="41" customWidth="1"/>
    <col min="12297" max="12297" width="6.25" style="41" customWidth="1"/>
    <col min="12298" max="12298" width="9.375" style="41" customWidth="1"/>
    <col min="12299" max="12299" width="6.875" style="41" customWidth="1"/>
    <col min="12300" max="12300" width="10.125" style="41" customWidth="1"/>
    <col min="12301" max="12301" width="0.875" style="41" customWidth="1"/>
    <col min="12302" max="12544" width="10" style="41"/>
    <col min="12545" max="12545" width="1.75" style="41" customWidth="1"/>
    <col min="12546" max="12546" width="12.25" style="41" customWidth="1"/>
    <col min="12547" max="12547" width="6.25" style="41" customWidth="1"/>
    <col min="12548" max="12548" width="9.375" style="41" customWidth="1"/>
    <col min="12549" max="12549" width="6.625" style="41" customWidth="1"/>
    <col min="12550" max="12550" width="9.375" style="41" customWidth="1"/>
    <col min="12551" max="12551" width="6.25" style="41" customWidth="1"/>
    <col min="12552" max="12552" width="9.375" style="41" customWidth="1"/>
    <col min="12553" max="12553" width="6.25" style="41" customWidth="1"/>
    <col min="12554" max="12554" width="9.375" style="41" customWidth="1"/>
    <col min="12555" max="12555" width="6.875" style="41" customWidth="1"/>
    <col min="12556" max="12556" width="10.125" style="41" customWidth="1"/>
    <col min="12557" max="12557" width="0.875" style="41" customWidth="1"/>
    <col min="12558" max="12800" width="10" style="41"/>
    <col min="12801" max="12801" width="1.75" style="41" customWidth="1"/>
    <col min="12802" max="12802" width="12.25" style="41" customWidth="1"/>
    <col min="12803" max="12803" width="6.25" style="41" customWidth="1"/>
    <col min="12804" max="12804" width="9.375" style="41" customWidth="1"/>
    <col min="12805" max="12805" width="6.625" style="41" customWidth="1"/>
    <col min="12806" max="12806" width="9.375" style="41" customWidth="1"/>
    <col min="12807" max="12807" width="6.25" style="41" customWidth="1"/>
    <col min="12808" max="12808" width="9.375" style="41" customWidth="1"/>
    <col min="12809" max="12809" width="6.25" style="41" customWidth="1"/>
    <col min="12810" max="12810" width="9.375" style="41" customWidth="1"/>
    <col min="12811" max="12811" width="6.875" style="41" customWidth="1"/>
    <col min="12812" max="12812" width="10.125" style="41" customWidth="1"/>
    <col min="12813" max="12813" width="0.875" style="41" customWidth="1"/>
    <col min="12814" max="13056" width="10" style="41"/>
    <col min="13057" max="13057" width="1.75" style="41" customWidth="1"/>
    <col min="13058" max="13058" width="12.25" style="41" customWidth="1"/>
    <col min="13059" max="13059" width="6.25" style="41" customWidth="1"/>
    <col min="13060" max="13060" width="9.375" style="41" customWidth="1"/>
    <col min="13061" max="13061" width="6.625" style="41" customWidth="1"/>
    <col min="13062" max="13062" width="9.375" style="41" customWidth="1"/>
    <col min="13063" max="13063" width="6.25" style="41" customWidth="1"/>
    <col min="13064" max="13064" width="9.375" style="41" customWidth="1"/>
    <col min="13065" max="13065" width="6.25" style="41" customWidth="1"/>
    <col min="13066" max="13066" width="9.375" style="41" customWidth="1"/>
    <col min="13067" max="13067" width="6.875" style="41" customWidth="1"/>
    <col min="13068" max="13068" width="10.125" style="41" customWidth="1"/>
    <col min="13069" max="13069" width="0.875" style="41" customWidth="1"/>
    <col min="13070" max="13312" width="10" style="41"/>
    <col min="13313" max="13313" width="1.75" style="41" customWidth="1"/>
    <col min="13314" max="13314" width="12.25" style="41" customWidth="1"/>
    <col min="13315" max="13315" width="6.25" style="41" customWidth="1"/>
    <col min="13316" max="13316" width="9.375" style="41" customWidth="1"/>
    <col min="13317" max="13317" width="6.625" style="41" customWidth="1"/>
    <col min="13318" max="13318" width="9.375" style="41" customWidth="1"/>
    <col min="13319" max="13319" width="6.25" style="41" customWidth="1"/>
    <col min="13320" max="13320" width="9.375" style="41" customWidth="1"/>
    <col min="13321" max="13321" width="6.25" style="41" customWidth="1"/>
    <col min="13322" max="13322" width="9.375" style="41" customWidth="1"/>
    <col min="13323" max="13323" width="6.875" style="41" customWidth="1"/>
    <col min="13324" max="13324" width="10.125" style="41" customWidth="1"/>
    <col min="13325" max="13325" width="0.875" style="41" customWidth="1"/>
    <col min="13326" max="13568" width="10" style="41"/>
    <col min="13569" max="13569" width="1.75" style="41" customWidth="1"/>
    <col min="13570" max="13570" width="12.25" style="41" customWidth="1"/>
    <col min="13571" max="13571" width="6.25" style="41" customWidth="1"/>
    <col min="13572" max="13572" width="9.375" style="41" customWidth="1"/>
    <col min="13573" max="13573" width="6.625" style="41" customWidth="1"/>
    <col min="13574" max="13574" width="9.375" style="41" customWidth="1"/>
    <col min="13575" max="13575" width="6.25" style="41" customWidth="1"/>
    <col min="13576" max="13576" width="9.375" style="41" customWidth="1"/>
    <col min="13577" max="13577" width="6.25" style="41" customWidth="1"/>
    <col min="13578" max="13578" width="9.375" style="41" customWidth="1"/>
    <col min="13579" max="13579" width="6.875" style="41" customWidth="1"/>
    <col min="13580" max="13580" width="10.125" style="41" customWidth="1"/>
    <col min="13581" max="13581" width="0.875" style="41" customWidth="1"/>
    <col min="13582" max="13824" width="10" style="41"/>
    <col min="13825" max="13825" width="1.75" style="41" customWidth="1"/>
    <col min="13826" max="13826" width="12.25" style="41" customWidth="1"/>
    <col min="13827" max="13827" width="6.25" style="41" customWidth="1"/>
    <col min="13828" max="13828" width="9.375" style="41" customWidth="1"/>
    <col min="13829" max="13829" width="6.625" style="41" customWidth="1"/>
    <col min="13830" max="13830" width="9.375" style="41" customWidth="1"/>
    <col min="13831" max="13831" width="6.25" style="41" customWidth="1"/>
    <col min="13832" max="13832" width="9.375" style="41" customWidth="1"/>
    <col min="13833" max="13833" width="6.25" style="41" customWidth="1"/>
    <col min="13834" max="13834" width="9.375" style="41" customWidth="1"/>
    <col min="13835" max="13835" width="6.875" style="41" customWidth="1"/>
    <col min="13836" max="13836" width="10.125" style="41" customWidth="1"/>
    <col min="13837" max="13837" width="0.875" style="41" customWidth="1"/>
    <col min="13838" max="14080" width="10" style="41"/>
    <col min="14081" max="14081" width="1.75" style="41" customWidth="1"/>
    <col min="14082" max="14082" width="12.25" style="41" customWidth="1"/>
    <col min="14083" max="14083" width="6.25" style="41" customWidth="1"/>
    <col min="14084" max="14084" width="9.375" style="41" customWidth="1"/>
    <col min="14085" max="14085" width="6.625" style="41" customWidth="1"/>
    <col min="14086" max="14086" width="9.375" style="41" customWidth="1"/>
    <col min="14087" max="14087" width="6.25" style="41" customWidth="1"/>
    <col min="14088" max="14088" width="9.375" style="41" customWidth="1"/>
    <col min="14089" max="14089" width="6.25" style="41" customWidth="1"/>
    <col min="14090" max="14090" width="9.375" style="41" customWidth="1"/>
    <col min="14091" max="14091" width="6.875" style="41" customWidth="1"/>
    <col min="14092" max="14092" width="10.125" style="41" customWidth="1"/>
    <col min="14093" max="14093" width="0.875" style="41" customWidth="1"/>
    <col min="14094" max="14336" width="10" style="41"/>
    <col min="14337" max="14337" width="1.75" style="41" customWidth="1"/>
    <col min="14338" max="14338" width="12.25" style="41" customWidth="1"/>
    <col min="14339" max="14339" width="6.25" style="41" customWidth="1"/>
    <col min="14340" max="14340" width="9.375" style="41" customWidth="1"/>
    <col min="14341" max="14341" width="6.625" style="41" customWidth="1"/>
    <col min="14342" max="14342" width="9.375" style="41" customWidth="1"/>
    <col min="14343" max="14343" width="6.25" style="41" customWidth="1"/>
    <col min="14344" max="14344" width="9.375" style="41" customWidth="1"/>
    <col min="14345" max="14345" width="6.25" style="41" customWidth="1"/>
    <col min="14346" max="14346" width="9.375" style="41" customWidth="1"/>
    <col min="14347" max="14347" width="6.875" style="41" customWidth="1"/>
    <col min="14348" max="14348" width="10.125" style="41" customWidth="1"/>
    <col min="14349" max="14349" width="0.875" style="41" customWidth="1"/>
    <col min="14350" max="14592" width="10" style="41"/>
    <col min="14593" max="14593" width="1.75" style="41" customWidth="1"/>
    <col min="14594" max="14594" width="12.25" style="41" customWidth="1"/>
    <col min="14595" max="14595" width="6.25" style="41" customWidth="1"/>
    <col min="14596" max="14596" width="9.375" style="41" customWidth="1"/>
    <col min="14597" max="14597" width="6.625" style="41" customWidth="1"/>
    <col min="14598" max="14598" width="9.375" style="41" customWidth="1"/>
    <col min="14599" max="14599" width="6.25" style="41" customWidth="1"/>
    <col min="14600" max="14600" width="9.375" style="41" customWidth="1"/>
    <col min="14601" max="14601" width="6.25" style="41" customWidth="1"/>
    <col min="14602" max="14602" width="9.375" style="41" customWidth="1"/>
    <col min="14603" max="14603" width="6.875" style="41" customWidth="1"/>
    <col min="14604" max="14604" width="10.125" style="41" customWidth="1"/>
    <col min="14605" max="14605" width="0.875" style="41" customWidth="1"/>
    <col min="14606" max="14848" width="10" style="41"/>
    <col min="14849" max="14849" width="1.75" style="41" customWidth="1"/>
    <col min="14850" max="14850" width="12.25" style="41" customWidth="1"/>
    <col min="14851" max="14851" width="6.25" style="41" customWidth="1"/>
    <col min="14852" max="14852" width="9.375" style="41" customWidth="1"/>
    <col min="14853" max="14853" width="6.625" style="41" customWidth="1"/>
    <col min="14854" max="14854" width="9.375" style="41" customWidth="1"/>
    <col min="14855" max="14855" width="6.25" style="41" customWidth="1"/>
    <col min="14856" max="14856" width="9.375" style="41" customWidth="1"/>
    <col min="14857" max="14857" width="6.25" style="41" customWidth="1"/>
    <col min="14858" max="14858" width="9.375" style="41" customWidth="1"/>
    <col min="14859" max="14859" width="6.875" style="41" customWidth="1"/>
    <col min="14860" max="14860" width="10.125" style="41" customWidth="1"/>
    <col min="14861" max="14861" width="0.875" style="41" customWidth="1"/>
    <col min="14862" max="15104" width="10" style="41"/>
    <col min="15105" max="15105" width="1.75" style="41" customWidth="1"/>
    <col min="15106" max="15106" width="12.25" style="41" customWidth="1"/>
    <col min="15107" max="15107" width="6.25" style="41" customWidth="1"/>
    <col min="15108" max="15108" width="9.375" style="41" customWidth="1"/>
    <col min="15109" max="15109" width="6.625" style="41" customWidth="1"/>
    <col min="15110" max="15110" width="9.375" style="41" customWidth="1"/>
    <col min="15111" max="15111" width="6.25" style="41" customWidth="1"/>
    <col min="15112" max="15112" width="9.375" style="41" customWidth="1"/>
    <col min="15113" max="15113" width="6.25" style="41" customWidth="1"/>
    <col min="15114" max="15114" width="9.375" style="41" customWidth="1"/>
    <col min="15115" max="15115" width="6.875" style="41" customWidth="1"/>
    <col min="15116" max="15116" width="10.125" style="41" customWidth="1"/>
    <col min="15117" max="15117" width="0.875" style="41" customWidth="1"/>
    <col min="15118" max="15360" width="10" style="41"/>
    <col min="15361" max="15361" width="1.75" style="41" customWidth="1"/>
    <col min="15362" max="15362" width="12.25" style="41" customWidth="1"/>
    <col min="15363" max="15363" width="6.25" style="41" customWidth="1"/>
    <col min="15364" max="15364" width="9.375" style="41" customWidth="1"/>
    <col min="15365" max="15365" width="6.625" style="41" customWidth="1"/>
    <col min="15366" max="15366" width="9.375" style="41" customWidth="1"/>
    <col min="15367" max="15367" width="6.25" style="41" customWidth="1"/>
    <col min="15368" max="15368" width="9.375" style="41" customWidth="1"/>
    <col min="15369" max="15369" width="6.25" style="41" customWidth="1"/>
    <col min="15370" max="15370" width="9.375" style="41" customWidth="1"/>
    <col min="15371" max="15371" width="6.875" style="41" customWidth="1"/>
    <col min="15372" max="15372" width="10.125" style="41" customWidth="1"/>
    <col min="15373" max="15373" width="0.875" style="41" customWidth="1"/>
    <col min="15374" max="15616" width="10" style="41"/>
    <col min="15617" max="15617" width="1.75" style="41" customWidth="1"/>
    <col min="15618" max="15618" width="12.25" style="41" customWidth="1"/>
    <col min="15619" max="15619" width="6.25" style="41" customWidth="1"/>
    <col min="15620" max="15620" width="9.375" style="41" customWidth="1"/>
    <col min="15621" max="15621" width="6.625" style="41" customWidth="1"/>
    <col min="15622" max="15622" width="9.375" style="41" customWidth="1"/>
    <col min="15623" max="15623" width="6.25" style="41" customWidth="1"/>
    <col min="15624" max="15624" width="9.375" style="41" customWidth="1"/>
    <col min="15625" max="15625" width="6.25" style="41" customWidth="1"/>
    <col min="15626" max="15626" width="9.375" style="41" customWidth="1"/>
    <col min="15627" max="15627" width="6.875" style="41" customWidth="1"/>
    <col min="15628" max="15628" width="10.125" style="41" customWidth="1"/>
    <col min="15629" max="15629" width="0.875" style="41" customWidth="1"/>
    <col min="15630" max="15872" width="10" style="41"/>
    <col min="15873" max="15873" width="1.75" style="41" customWidth="1"/>
    <col min="15874" max="15874" width="12.25" style="41" customWidth="1"/>
    <col min="15875" max="15875" width="6.25" style="41" customWidth="1"/>
    <col min="15876" max="15876" width="9.375" style="41" customWidth="1"/>
    <col min="15877" max="15877" width="6.625" style="41" customWidth="1"/>
    <col min="15878" max="15878" width="9.375" style="41" customWidth="1"/>
    <col min="15879" max="15879" width="6.25" style="41" customWidth="1"/>
    <col min="15880" max="15880" width="9.375" style="41" customWidth="1"/>
    <col min="15881" max="15881" width="6.25" style="41" customWidth="1"/>
    <col min="15882" max="15882" width="9.375" style="41" customWidth="1"/>
    <col min="15883" max="15883" width="6.875" style="41" customWidth="1"/>
    <col min="15884" max="15884" width="10.125" style="41" customWidth="1"/>
    <col min="15885" max="15885" width="0.875" style="41" customWidth="1"/>
    <col min="15886" max="16128" width="10" style="41"/>
    <col min="16129" max="16129" width="1.75" style="41" customWidth="1"/>
    <col min="16130" max="16130" width="12.25" style="41" customWidth="1"/>
    <col min="16131" max="16131" width="6.25" style="41" customWidth="1"/>
    <col min="16132" max="16132" width="9.375" style="41" customWidth="1"/>
    <col min="16133" max="16133" width="6.625" style="41" customWidth="1"/>
    <col min="16134" max="16134" width="9.375" style="41" customWidth="1"/>
    <col min="16135" max="16135" width="6.25" style="41" customWidth="1"/>
    <col min="16136" max="16136" width="9.375" style="41" customWidth="1"/>
    <col min="16137" max="16137" width="6.25" style="41" customWidth="1"/>
    <col min="16138" max="16138" width="9.375" style="41" customWidth="1"/>
    <col min="16139" max="16139" width="6.875" style="41" customWidth="1"/>
    <col min="16140" max="16140" width="10.125" style="41" customWidth="1"/>
    <col min="16141" max="16141" width="0.875" style="41" customWidth="1"/>
    <col min="16142" max="16384" width="10" style="41"/>
  </cols>
  <sheetData>
    <row r="1" spans="2:12" ht="14.25" x14ac:dyDescent="0.2">
      <c r="B1" s="43" t="s">
        <v>88</v>
      </c>
      <c r="L1" s="48" t="s">
        <v>82</v>
      </c>
    </row>
    <row r="3" spans="2:12" x14ac:dyDescent="0.2">
      <c r="C3" s="49" t="s">
        <v>38</v>
      </c>
      <c r="K3" s="55"/>
      <c r="L3" s="48" t="s">
        <v>40</v>
      </c>
    </row>
    <row r="4" spans="2:12" ht="18" customHeight="1" x14ac:dyDescent="0.2">
      <c r="B4" s="123" t="s">
        <v>2</v>
      </c>
      <c r="C4" s="56" t="s">
        <v>53</v>
      </c>
      <c r="D4" s="56"/>
      <c r="E4" s="56" t="s">
        <v>32</v>
      </c>
      <c r="F4" s="56"/>
      <c r="G4" s="121" t="s">
        <v>44</v>
      </c>
      <c r="H4" s="125"/>
      <c r="I4" s="121" t="s">
        <v>12</v>
      </c>
      <c r="J4" s="125"/>
      <c r="K4" s="121" t="s">
        <v>31</v>
      </c>
      <c r="L4" s="125"/>
    </row>
    <row r="5" spans="2:12" ht="18" customHeight="1" x14ac:dyDescent="0.2">
      <c r="B5" s="124"/>
      <c r="C5" s="50" t="s">
        <v>46</v>
      </c>
      <c r="D5" s="50" t="s">
        <v>47</v>
      </c>
      <c r="E5" s="50" t="s">
        <v>46</v>
      </c>
      <c r="F5" s="50" t="s">
        <v>47</v>
      </c>
      <c r="G5" s="50" t="s">
        <v>46</v>
      </c>
      <c r="H5" s="50" t="s">
        <v>47</v>
      </c>
      <c r="I5" s="50" t="s">
        <v>46</v>
      </c>
      <c r="J5" s="50" t="s">
        <v>47</v>
      </c>
      <c r="K5" s="50" t="s">
        <v>46</v>
      </c>
      <c r="L5" s="50" t="s">
        <v>47</v>
      </c>
    </row>
    <row r="6" spans="2:12" ht="18" customHeight="1" x14ac:dyDescent="0.2">
      <c r="B6" s="54" t="s">
        <v>17</v>
      </c>
      <c r="C6" s="32">
        <v>493</v>
      </c>
      <c r="D6" s="15">
        <v>344007</v>
      </c>
      <c r="E6" s="32">
        <v>48</v>
      </c>
      <c r="F6" s="15">
        <v>61999</v>
      </c>
      <c r="G6" s="32">
        <v>7</v>
      </c>
      <c r="H6" s="15">
        <v>3709</v>
      </c>
      <c r="I6" s="32">
        <v>21</v>
      </c>
      <c r="J6" s="15">
        <v>20548</v>
      </c>
      <c r="K6" s="32">
        <f>SUM(C6,E6,G6,I6)</f>
        <v>569</v>
      </c>
      <c r="L6" s="32">
        <f>SUM(D6,F6,H6,J6)</f>
        <v>430263</v>
      </c>
    </row>
    <row r="7" spans="2:12" ht="18" customHeight="1" x14ac:dyDescent="0.2">
      <c r="B7" s="45" t="s">
        <v>48</v>
      </c>
      <c r="C7" s="51">
        <f>IF(ISERROR(C6/$K$6*100)=TRUE,0,C6/$K$6*100)</f>
        <v>86.643233743409482</v>
      </c>
      <c r="D7" s="51">
        <f>IF(ISERROR(D6/$L$6*100)=TRUE,0,D6/$L$6*100)</f>
        <v>79.952726588156537</v>
      </c>
      <c r="E7" s="51">
        <f>IF(ISERROR(E6/$K$6*100)=TRUE,0,E6/$K$6*100)</f>
        <v>8.4358523725834793</v>
      </c>
      <c r="F7" s="51">
        <f>IF(ISERROR(F6/$L$6*100)=TRUE,0,F6/$L$6*100)</f>
        <v>14.409558804731059</v>
      </c>
      <c r="G7" s="51">
        <f>IF(ISERROR(G6/$K$6*100)=TRUE,0,G6/$K$6*100)</f>
        <v>1.2302284710017575</v>
      </c>
      <c r="H7" s="51">
        <f>IF(ISERROR(H6/$L$6*100)=TRUE,0,H6/$L$6*100)</f>
        <v>0.86203089738136918</v>
      </c>
      <c r="I7" s="51">
        <f>IF(ISERROR(I6/$K$6*100)=TRUE,0,I6/$K$6*100)</f>
        <v>3.690685413005272</v>
      </c>
      <c r="J7" s="51">
        <f>IF(ISERROR(J6/$L$6*100)=TRUE,0,J6/$L$6*100)</f>
        <v>4.775683709731025</v>
      </c>
      <c r="K7" s="51">
        <f>IF(ISERROR(K6/$K$6*100)=TRUE,0,K6/$K$6*100)</f>
        <v>100</v>
      </c>
      <c r="L7" s="51">
        <f>IF(ISERROR(L6/$L$6*100)=TRUE,0,L6/$L$6*100)</f>
        <v>100</v>
      </c>
    </row>
    <row r="8" spans="2:12" ht="18" customHeight="1" x14ac:dyDescent="0.2">
      <c r="B8" s="54" t="s">
        <v>49</v>
      </c>
      <c r="C8" s="15">
        <v>1545</v>
      </c>
      <c r="D8" s="15">
        <v>643510</v>
      </c>
      <c r="E8" s="15">
        <v>321</v>
      </c>
      <c r="F8" s="15">
        <v>189804</v>
      </c>
      <c r="G8" s="15">
        <v>83</v>
      </c>
      <c r="H8" s="15">
        <v>32606</v>
      </c>
      <c r="I8" s="15">
        <v>90</v>
      </c>
      <c r="J8" s="15">
        <v>47756</v>
      </c>
      <c r="K8" s="32">
        <f>SUM(C8,E8,G8,I8)</f>
        <v>2039</v>
      </c>
      <c r="L8" s="32">
        <f>SUM(D8,F8,H8,J8)</f>
        <v>913676</v>
      </c>
    </row>
    <row r="9" spans="2:12" ht="18" customHeight="1" x14ac:dyDescent="0.2">
      <c r="B9" s="46" t="s">
        <v>48</v>
      </c>
      <c r="C9" s="51">
        <f>IF(ISERROR(C8/$K$8*100)=TRUE,0,C8/$K$8*100)</f>
        <v>75.772437469347722</v>
      </c>
      <c r="D9" s="51">
        <f>IF(ISERROR(D8/$L$8*100)=TRUE,0,D8/$L$8*100)</f>
        <v>70.430874839658699</v>
      </c>
      <c r="E9" s="51">
        <f>IF(ISERROR(E8/$K$8*100)=TRUE,0,E8/$K$8*100)</f>
        <v>15.743011280039235</v>
      </c>
      <c r="F9" s="51">
        <f>IF(ISERROR(F8/$L$8*100)=TRUE,0,F8/$L$8*100)</f>
        <v>20.773665938472718</v>
      </c>
      <c r="G9" s="51">
        <f>IF(ISERROR(G8/$K$8*100)=TRUE,0,G8/$K$8*100)</f>
        <v>4.0706228543403631</v>
      </c>
      <c r="H9" s="51">
        <f>IF(ISERROR(H8/$L$8*100)=TRUE,0,H8/$L$8*100)</f>
        <v>3.5686611008716436</v>
      </c>
      <c r="I9" s="51">
        <f>IF(ISERROR(I8/$K$8*100)=TRUE,0,I8/$K$8*100)</f>
        <v>4.4139283962726834</v>
      </c>
      <c r="J9" s="51">
        <f>IF(ISERROR(J8/$L$8*100)=TRUE,0,J8/$L$8*100)</f>
        <v>5.2267981209969401</v>
      </c>
      <c r="K9" s="51">
        <f>IF(ISERROR(K8/$K$8*100)=TRUE,0,K8/$K$8*100)</f>
        <v>100</v>
      </c>
      <c r="L9" s="51">
        <f>IF(ISERROR(L8/$L$8*100)=TRUE,0,L8/$L$8*100)</f>
        <v>100</v>
      </c>
    </row>
    <row r="10" spans="2:12" ht="18" customHeight="1" x14ac:dyDescent="0.2">
      <c r="B10" s="47" t="s">
        <v>31</v>
      </c>
      <c r="C10" s="52">
        <f t="shared" ref="C10:L10" si="0">SUM(C6,C8)</f>
        <v>2038</v>
      </c>
      <c r="D10" s="52">
        <f t="shared" si="0"/>
        <v>987517</v>
      </c>
      <c r="E10" s="52">
        <f t="shared" si="0"/>
        <v>369</v>
      </c>
      <c r="F10" s="52">
        <f t="shared" si="0"/>
        <v>251803</v>
      </c>
      <c r="G10" s="52">
        <f t="shared" si="0"/>
        <v>90</v>
      </c>
      <c r="H10" s="52">
        <f t="shared" si="0"/>
        <v>36315</v>
      </c>
      <c r="I10" s="52">
        <f t="shared" si="0"/>
        <v>111</v>
      </c>
      <c r="J10" s="52">
        <f t="shared" si="0"/>
        <v>68304</v>
      </c>
      <c r="K10" s="52">
        <f t="shared" si="0"/>
        <v>2608</v>
      </c>
      <c r="L10" s="52">
        <f t="shared" si="0"/>
        <v>1343939</v>
      </c>
    </row>
    <row r="11" spans="2:12" ht="18" customHeight="1" x14ac:dyDescent="0.2">
      <c r="B11" s="45" t="s">
        <v>48</v>
      </c>
      <c r="C11" s="51">
        <f>IF(ISERROR(C10/$K$10*100)=TRUE,0,C10/$K$10*100)</f>
        <v>78.144171779141104</v>
      </c>
      <c r="D11" s="51">
        <f>IF(ISERROR(D10/$L$10*100)=TRUE,0,D10/$L$10*100)</f>
        <v>73.479302259998406</v>
      </c>
      <c r="E11" s="51">
        <f>IF(ISERROR(E10/$K$10*100)=TRUE,0,E10/$K$10*100)</f>
        <v>14.148773006134968</v>
      </c>
      <c r="F11" s="51">
        <f>IF(ISERROR(F10/$L$10*100)=TRUE,0,F10/$L$10*100)</f>
        <v>18.736192639695702</v>
      </c>
      <c r="G11" s="51">
        <f>IF(ISERROR(G10/$K$10*100)=TRUE,0,G10/$K$10*100)</f>
        <v>3.4509202453987733</v>
      </c>
      <c r="H11" s="51">
        <f>IF(ISERROR(H10/$L$10*100)=TRUE,0,H10/$L$10*100)</f>
        <v>2.7021315699596484</v>
      </c>
      <c r="I11" s="51">
        <f>IF(ISERROR(I10/$K$10*100)=TRUE,0,I10/$K$10*100)</f>
        <v>4.2561349693251529</v>
      </c>
      <c r="J11" s="51">
        <f>IF(ISERROR(J10/$L$10*100)=TRUE,0,J10/$L$10*100)</f>
        <v>5.082373530346243</v>
      </c>
      <c r="K11" s="51">
        <f>IF(ISERROR(K10/$K$10*100)=TRUE,0,K10/$K$10*100)</f>
        <v>100</v>
      </c>
      <c r="L11" s="51">
        <f>IF(ISERROR(L10/$L$10*100)=TRUE,0,L10/$L$10*100)</f>
        <v>100</v>
      </c>
    </row>
    <row r="13" spans="2:12" ht="22.5" customHeight="1" x14ac:dyDescent="0.2"/>
    <row r="14" spans="2:12" x14ac:dyDescent="0.2">
      <c r="C14" s="49" t="s">
        <v>19</v>
      </c>
      <c r="I14" s="55"/>
      <c r="L14" s="48"/>
    </row>
    <row r="15" spans="2:12" ht="18" customHeight="1" x14ac:dyDescent="0.2">
      <c r="B15" s="123" t="s">
        <v>2</v>
      </c>
      <c r="C15" s="56" t="s">
        <v>53</v>
      </c>
      <c r="D15" s="56"/>
      <c r="E15" s="56" t="s">
        <v>32</v>
      </c>
      <c r="F15" s="56"/>
      <c r="G15" s="121"/>
      <c r="H15" s="122"/>
      <c r="I15" s="121" t="s">
        <v>12</v>
      </c>
      <c r="J15" s="122"/>
      <c r="K15" s="121" t="s">
        <v>31</v>
      </c>
      <c r="L15" s="125"/>
    </row>
    <row r="16" spans="2:12" ht="18" customHeight="1" x14ac:dyDescent="0.2">
      <c r="B16" s="124"/>
      <c r="C16" s="50" t="s">
        <v>46</v>
      </c>
      <c r="D16" s="50" t="s">
        <v>47</v>
      </c>
      <c r="E16" s="50" t="s">
        <v>46</v>
      </c>
      <c r="F16" s="50" t="s">
        <v>47</v>
      </c>
      <c r="G16" s="50"/>
      <c r="H16" s="50"/>
      <c r="I16" s="50" t="s">
        <v>46</v>
      </c>
      <c r="J16" s="50" t="s">
        <v>47</v>
      </c>
      <c r="K16" s="50" t="s">
        <v>46</v>
      </c>
      <c r="L16" s="50" t="s">
        <v>47</v>
      </c>
    </row>
    <row r="17" spans="2:12" ht="18" customHeight="1" x14ac:dyDescent="0.2">
      <c r="B17" s="54" t="s">
        <v>17</v>
      </c>
      <c r="C17" s="32">
        <v>3759</v>
      </c>
      <c r="D17" s="15">
        <v>589452</v>
      </c>
      <c r="E17" s="32">
        <v>14</v>
      </c>
      <c r="F17" s="15">
        <v>7217</v>
      </c>
      <c r="G17" s="57"/>
      <c r="H17" s="57"/>
      <c r="I17" s="32">
        <v>605</v>
      </c>
      <c r="J17" s="15">
        <v>486330</v>
      </c>
      <c r="K17" s="32">
        <f>SUM(C17,E17,G17,I17)</f>
        <v>4378</v>
      </c>
      <c r="L17" s="32">
        <f>SUM(D17,F17,H17,J17)</f>
        <v>1082999</v>
      </c>
    </row>
    <row r="18" spans="2:12" ht="18" customHeight="1" x14ac:dyDescent="0.2">
      <c r="B18" s="45" t="s">
        <v>48</v>
      </c>
      <c r="C18" s="51">
        <f>IF(ISERROR(C17/$K$17*100)=TRUE,0,C17/$K$17*100)</f>
        <v>85.861123800822298</v>
      </c>
      <c r="D18" s="51">
        <f>IF(ISERROR(D17/$L$17*100)=TRUE,0,D17/$L$17*100)</f>
        <v>54.427751087489462</v>
      </c>
      <c r="E18" s="51">
        <f>IF(ISERROR(E17/$K$17*100)=TRUE,0,E17/$K$17*100)</f>
        <v>0.31978072179077205</v>
      </c>
      <c r="F18" s="51">
        <f>IF(ISERROR(F17/$L$17*100)=TRUE,0,F17/$L$17*100)</f>
        <v>0.66639027367522963</v>
      </c>
      <c r="G18" s="58"/>
      <c r="H18" s="58"/>
      <c r="I18" s="51">
        <f>IF(ISERROR(I17/$K$17*100)=TRUE,0,I17/$K$17*100)</f>
        <v>13.819095477386934</v>
      </c>
      <c r="J18" s="51">
        <f>IF(ISERROR(J17/$L$17*100)=TRUE,0,J17/$L$17*100)</f>
        <v>44.905858638835312</v>
      </c>
      <c r="K18" s="51">
        <f>IF(ISERROR(K17/$K$17*100)=TRUE,0,K17/$K$17*100)</f>
        <v>100</v>
      </c>
      <c r="L18" s="51">
        <f>IF(ISERROR(L17/$L$17*100)=TRUE,0,L17/$L$17*100)</f>
        <v>100</v>
      </c>
    </row>
    <row r="19" spans="2:12" ht="18" customHeight="1" x14ac:dyDescent="0.2">
      <c r="B19" s="54" t="s">
        <v>49</v>
      </c>
      <c r="C19" s="15">
        <v>1132</v>
      </c>
      <c r="D19" s="15">
        <v>207673</v>
      </c>
      <c r="E19" s="15">
        <v>86</v>
      </c>
      <c r="F19" s="15">
        <v>20390</v>
      </c>
      <c r="G19" s="59"/>
      <c r="H19" s="59"/>
      <c r="I19" s="15">
        <v>55</v>
      </c>
      <c r="J19" s="15">
        <v>12525</v>
      </c>
      <c r="K19" s="32">
        <f>SUM(C19,E19,G19,I19)</f>
        <v>1273</v>
      </c>
      <c r="L19" s="32">
        <f>SUM(D19,F19,H19,J19)</f>
        <v>240588</v>
      </c>
    </row>
    <row r="20" spans="2:12" ht="18" customHeight="1" x14ac:dyDescent="0.2">
      <c r="B20" s="46" t="s">
        <v>48</v>
      </c>
      <c r="C20" s="51">
        <f>IF(ISERROR(C19/$K$19*100)=TRUE,0,C19/$K$19*100)</f>
        <v>88.923802042419481</v>
      </c>
      <c r="D20" s="51">
        <f>IF(ISERROR(D19/$L$19*100)=TRUE,0,D19/$L$19*100)</f>
        <v>86.318935275242325</v>
      </c>
      <c r="E20" s="51">
        <f>IF(ISERROR(E19/$K$19*100)=TRUE,0,E19/$K$19*100)</f>
        <v>6.7556952081696782</v>
      </c>
      <c r="F20" s="51">
        <f>IF(ISERROR(F19/$L$19*100)=TRUE,0,F19/$L$19*100)</f>
        <v>8.4750694132708198</v>
      </c>
      <c r="G20" s="60"/>
      <c r="H20" s="60"/>
      <c r="I20" s="51">
        <f>IF(ISERROR(I19/$K$19*100)=TRUE,0,I19/$K$19*100)</f>
        <v>4.3205027494108403</v>
      </c>
      <c r="J20" s="51">
        <f>IF(ISERROR(J19/$L$19*100)=TRUE,0,J19/$L$19*100)</f>
        <v>5.2059953114868573</v>
      </c>
      <c r="K20" s="51">
        <f>IF(ISERROR(K19/$K$19*100)=TRUE,0,K19/$K$19*100)</f>
        <v>100</v>
      </c>
      <c r="L20" s="51">
        <f>IF(ISERROR(L19/$L$19*100)=TRUE,0,L19/$L$19*100)</f>
        <v>100</v>
      </c>
    </row>
    <row r="21" spans="2:12" ht="18" customHeight="1" x14ac:dyDescent="0.2">
      <c r="B21" s="47" t="s">
        <v>31</v>
      </c>
      <c r="C21" s="52">
        <f>SUM(C17,C19)</f>
        <v>4891</v>
      </c>
      <c r="D21" s="52">
        <f>SUM(D17,D19)</f>
        <v>797125</v>
      </c>
      <c r="E21" s="52">
        <f>SUM(E17,E19)</f>
        <v>100</v>
      </c>
      <c r="F21" s="52">
        <f>SUM(F17,F19)</f>
        <v>27607</v>
      </c>
      <c r="G21" s="61"/>
      <c r="H21" s="61"/>
      <c r="I21" s="52">
        <f>SUM(I17,I19)</f>
        <v>660</v>
      </c>
      <c r="J21" s="52">
        <f>SUM(J17,J19)</f>
        <v>498855</v>
      </c>
      <c r="K21" s="52">
        <f>SUM(K17,K19)</f>
        <v>5651</v>
      </c>
      <c r="L21" s="52">
        <f>SUM(L17,L19)</f>
        <v>1323587</v>
      </c>
    </row>
    <row r="22" spans="2:12" ht="18" customHeight="1" x14ac:dyDescent="0.2">
      <c r="B22" s="45" t="s">
        <v>48</v>
      </c>
      <c r="C22" s="51">
        <f>IF(ISERROR(C21/$K$21*100)=TRUE,0,C21/$K$21*100)</f>
        <v>86.551052910989199</v>
      </c>
      <c r="D22" s="51">
        <f>IF(ISERROR(D21/$L$21*100)=TRUE,0,D21/$L$21*100)</f>
        <v>60.224601782882424</v>
      </c>
      <c r="E22" s="51">
        <f>IF(ISERROR(E21/$K$21*100)=TRUE,0,E21/$K$21*100)</f>
        <v>1.7695983011856309</v>
      </c>
      <c r="F22" s="51">
        <f>IF(ISERROR(F21/$L$21*100)=TRUE,0,F21/$L$21*100)</f>
        <v>2.0857714679881263</v>
      </c>
      <c r="G22" s="58"/>
      <c r="H22" s="58"/>
      <c r="I22" s="51">
        <f>IF(ISERROR(I21/$K$21*100)=TRUE,0,I21/$K$21*100)</f>
        <v>11.679348787825164</v>
      </c>
      <c r="J22" s="51">
        <f>IF(ISERROR(J21/$L$21*100)=TRUE,0,J21/$L$21*100)</f>
        <v>37.689626749129452</v>
      </c>
      <c r="K22" s="51">
        <f>IF(ISERROR(K21/$K$21*100)=TRUE,0,K21/$K$21*100)</f>
        <v>100</v>
      </c>
      <c r="L22" s="51">
        <f>IF(ISERROR(L21/$L$21*100)=TRUE,0,L21/$L$21*100)</f>
        <v>100</v>
      </c>
    </row>
    <row r="24" spans="2:12" ht="22.5" customHeight="1" x14ac:dyDescent="0.2"/>
    <row r="25" spans="2:12" x14ac:dyDescent="0.2">
      <c r="C25" s="49" t="s">
        <v>50</v>
      </c>
      <c r="L25" s="48"/>
    </row>
    <row r="26" spans="2:12" ht="18" customHeight="1" x14ac:dyDescent="0.2">
      <c r="B26" s="123" t="s">
        <v>2</v>
      </c>
      <c r="C26" s="56" t="s">
        <v>53</v>
      </c>
      <c r="D26" s="56"/>
      <c r="E26" s="56" t="s">
        <v>32</v>
      </c>
      <c r="F26" s="56"/>
      <c r="G26" s="121" t="s">
        <v>44</v>
      </c>
      <c r="H26" s="125"/>
      <c r="I26" s="121" t="s">
        <v>12</v>
      </c>
      <c r="J26" s="125"/>
      <c r="K26" s="121" t="s">
        <v>31</v>
      </c>
      <c r="L26" s="125"/>
    </row>
    <row r="27" spans="2:12" ht="18" customHeight="1" x14ac:dyDescent="0.2">
      <c r="B27" s="124"/>
      <c r="C27" s="50" t="s">
        <v>46</v>
      </c>
      <c r="D27" s="50" t="s">
        <v>47</v>
      </c>
      <c r="E27" s="50" t="s">
        <v>46</v>
      </c>
      <c r="F27" s="50" t="s">
        <v>47</v>
      </c>
      <c r="G27" s="50" t="s">
        <v>46</v>
      </c>
      <c r="H27" s="50" t="s">
        <v>47</v>
      </c>
      <c r="I27" s="50" t="s">
        <v>46</v>
      </c>
      <c r="J27" s="50" t="s">
        <v>47</v>
      </c>
      <c r="K27" s="50" t="s">
        <v>46</v>
      </c>
      <c r="L27" s="50" t="s">
        <v>47</v>
      </c>
    </row>
    <row r="28" spans="2:12" ht="18" customHeight="1" x14ac:dyDescent="0.2">
      <c r="B28" s="54" t="s">
        <v>17</v>
      </c>
      <c r="C28" s="32">
        <f t="shared" ref="C28:J28" si="1">SUM(C6,C17)</f>
        <v>4252</v>
      </c>
      <c r="D28" s="32">
        <f t="shared" si="1"/>
        <v>933459</v>
      </c>
      <c r="E28" s="32">
        <f t="shared" si="1"/>
        <v>62</v>
      </c>
      <c r="F28" s="32">
        <f t="shared" si="1"/>
        <v>69216</v>
      </c>
      <c r="G28" s="32">
        <f t="shared" si="1"/>
        <v>7</v>
      </c>
      <c r="H28" s="32">
        <f t="shared" si="1"/>
        <v>3709</v>
      </c>
      <c r="I28" s="32">
        <f t="shared" si="1"/>
        <v>626</v>
      </c>
      <c r="J28" s="32">
        <f t="shared" si="1"/>
        <v>506878</v>
      </c>
      <c r="K28" s="32">
        <f>SUM(C28,E28,G28,I28)</f>
        <v>4947</v>
      </c>
      <c r="L28" s="32">
        <f>SUM(D28,F28,H28,J28)</f>
        <v>1513262</v>
      </c>
    </row>
    <row r="29" spans="2:12" ht="18" customHeight="1" x14ac:dyDescent="0.2">
      <c r="B29" s="45" t="s">
        <v>48</v>
      </c>
      <c r="C29" s="51">
        <f>IF(ISERROR(C28/$K$28*100)=TRUE,0,C28/$K$28*100)</f>
        <v>85.951081463513248</v>
      </c>
      <c r="D29" s="51">
        <f>IF(ISERROR(D28/$L$28*100)=TRUE,0,D28/$L$28*100)</f>
        <v>61.685220404662246</v>
      </c>
      <c r="E29" s="51">
        <f>IF(ISERROR(E28/$K$28*100)=TRUE,0,E28/$K$28*100)</f>
        <v>1.2532848190822721</v>
      </c>
      <c r="F29" s="51">
        <f>IF(ISERROR(F28/$L$28*100)=TRUE,0,F28/$L$28*100)</f>
        <v>4.5739600941542173</v>
      </c>
      <c r="G29" s="51">
        <f>IF(ISERROR(G28/$K$28*100)=TRUE,0,G28/$K$28*100)</f>
        <v>0.14149989892864362</v>
      </c>
      <c r="H29" s="51">
        <f>IF(ISERROR(H28/$L$28*100)=TRUE,0,H28/$L$28*100)</f>
        <v>0.24509965888259932</v>
      </c>
      <c r="I29" s="51">
        <f>IF(ISERROR(I28/$K$28*100)=TRUE,0,I28/$K$28*100)</f>
        <v>12.654133818475843</v>
      </c>
      <c r="J29" s="51">
        <f>IF(ISERROR(J28/$L$28*100)=TRUE,0,J28/$L$28*100)</f>
        <v>33.495719842300936</v>
      </c>
      <c r="K29" s="51">
        <f>IF(ISERROR(K28/$K$28*100)=TRUE,0,K28/$K$28*100)</f>
        <v>100</v>
      </c>
      <c r="L29" s="51">
        <f>IF(ISERROR(L28/$L$28*100)=TRUE,0,L28/$L$28*100)</f>
        <v>100</v>
      </c>
    </row>
    <row r="30" spans="2:12" ht="18" customHeight="1" x14ac:dyDescent="0.2">
      <c r="B30" s="54" t="s">
        <v>49</v>
      </c>
      <c r="C30" s="32">
        <f t="shared" ref="C30:J30" si="2">SUM(C8,C19)</f>
        <v>2677</v>
      </c>
      <c r="D30" s="32">
        <f t="shared" si="2"/>
        <v>851183</v>
      </c>
      <c r="E30" s="32">
        <f t="shared" si="2"/>
        <v>407</v>
      </c>
      <c r="F30" s="32">
        <f t="shared" si="2"/>
        <v>210194</v>
      </c>
      <c r="G30" s="32">
        <f t="shared" si="2"/>
        <v>83</v>
      </c>
      <c r="H30" s="32">
        <f t="shared" si="2"/>
        <v>32606</v>
      </c>
      <c r="I30" s="32">
        <f t="shared" si="2"/>
        <v>145</v>
      </c>
      <c r="J30" s="32">
        <f t="shared" si="2"/>
        <v>60281</v>
      </c>
      <c r="K30" s="32">
        <f>SUM(C30,E30,G30,I30)</f>
        <v>3312</v>
      </c>
      <c r="L30" s="32">
        <f>SUM(D30,F30,H30,J30)</f>
        <v>1154264</v>
      </c>
    </row>
    <row r="31" spans="2:12" ht="18" customHeight="1" x14ac:dyDescent="0.2">
      <c r="B31" s="46" t="s">
        <v>48</v>
      </c>
      <c r="C31" s="51">
        <f>IF(ISERROR(C30/$K$30*100)=TRUE,0,C30/$K$30*100)</f>
        <v>80.827294685990339</v>
      </c>
      <c r="D31" s="51">
        <f>IF(ISERROR(D30/$L$30*100)=TRUE,0,D30/$L$30*100)</f>
        <v>73.742488720084836</v>
      </c>
      <c r="E31" s="51">
        <f>IF(ISERROR(E30/$K$30*100)=TRUE,0,E30/$K$30*100)</f>
        <v>12.288647342995169</v>
      </c>
      <c r="F31" s="51">
        <f>IF(ISERROR(F30/$L$30*100)=TRUE,0,F30/$L$30*100)</f>
        <v>18.21021880609635</v>
      </c>
      <c r="G31" s="51">
        <f>IF(ISERROR(G30/$K$30*100)=TRUE,0,G30/$K$30*100)</f>
        <v>2.5060386473429954</v>
      </c>
      <c r="H31" s="51">
        <f>IF(ISERROR(H30/$L$30*100)=TRUE,0,H30/$L$30*100)</f>
        <v>2.8248303680960336</v>
      </c>
      <c r="I31" s="51">
        <f>IF(ISERROR(I30/$K$30*100)=TRUE,0,I30/$K$30*100)</f>
        <v>4.3780193236714977</v>
      </c>
      <c r="J31" s="51">
        <f>IF(ISERROR(J30/$L$30*100)=TRUE,0,J30/$L$30*100)</f>
        <v>5.2224621057227809</v>
      </c>
      <c r="K31" s="51">
        <f>IF(ISERROR(K30/$K$30*100)=TRUE,0,K30/$K$30*100)</f>
        <v>100</v>
      </c>
      <c r="L31" s="51">
        <f>IF(ISERROR(L30/$L$30*100)=TRUE,0,L30/$L$30*100)</f>
        <v>100</v>
      </c>
    </row>
    <row r="32" spans="2:12" ht="18" customHeight="1" x14ac:dyDescent="0.2">
      <c r="B32" s="47" t="s">
        <v>31</v>
      </c>
      <c r="C32" s="52">
        <f t="shared" ref="C32:L32" si="3">SUM(C28,C30)</f>
        <v>6929</v>
      </c>
      <c r="D32" s="52">
        <f t="shared" si="3"/>
        <v>1784642</v>
      </c>
      <c r="E32" s="52">
        <f t="shared" si="3"/>
        <v>469</v>
      </c>
      <c r="F32" s="52">
        <f t="shared" si="3"/>
        <v>279410</v>
      </c>
      <c r="G32" s="52">
        <f t="shared" si="3"/>
        <v>90</v>
      </c>
      <c r="H32" s="52">
        <f t="shared" si="3"/>
        <v>36315</v>
      </c>
      <c r="I32" s="52">
        <f t="shared" si="3"/>
        <v>771</v>
      </c>
      <c r="J32" s="52">
        <f t="shared" si="3"/>
        <v>567159</v>
      </c>
      <c r="K32" s="52">
        <f t="shared" si="3"/>
        <v>8259</v>
      </c>
      <c r="L32" s="52">
        <f t="shared" si="3"/>
        <v>2667526</v>
      </c>
    </row>
    <row r="33" spans="2:12" ht="18" customHeight="1" x14ac:dyDescent="0.2">
      <c r="B33" s="45" t="s">
        <v>48</v>
      </c>
      <c r="C33" s="51">
        <f>IF(ISERROR(C32/$K$32*100)=TRUE,0,C32/$K$32*100)</f>
        <v>83.896355490979531</v>
      </c>
      <c r="D33" s="51">
        <f>IF(ISERROR(D32/$L$32*100)=TRUE,0,D32/$L$32*100)</f>
        <v>66.902515664327169</v>
      </c>
      <c r="E33" s="51">
        <f>IF(ISERROR(E32/$K$32*100)=TRUE,0,E32/$K$32*100)</f>
        <v>5.6786535900230053</v>
      </c>
      <c r="F33" s="51">
        <f>IF(ISERROR(F32/$L$32*100)=TRUE,0,F32/$L$32*100)</f>
        <v>10.474499592506314</v>
      </c>
      <c r="G33" s="51">
        <f>IF(ISERROR(G32/$K$32*100)=TRUE,0,G32/$K$32*100)</f>
        <v>1.0897203051216855</v>
      </c>
      <c r="H33" s="51">
        <f>IF(ISERROR(H32/$L$32*100)=TRUE,0,H32/$L$32*100)</f>
        <v>1.361373797293822</v>
      </c>
      <c r="I33" s="51">
        <f>IF(ISERROR(I32/$K$32*100)=TRUE,0,I32/$K$32*100)</f>
        <v>9.3352706138757728</v>
      </c>
      <c r="J33" s="51">
        <f>IF(ISERROR(J32/$L$32*100)=TRUE,0,J32/$L$32*100)</f>
        <v>21.261610945872693</v>
      </c>
      <c r="K33" s="51">
        <f>IF(ISERROR(K32/$K$32*100)=TRUE,0,K32/$K$32*100)</f>
        <v>100</v>
      </c>
      <c r="L33" s="51">
        <f>IF(ISERROR(L32/$L$32*100)=TRUE,0,L32/$L$32*100)</f>
        <v>100</v>
      </c>
    </row>
    <row r="34" spans="2:12" x14ac:dyDescent="0.2">
      <c r="B34" s="41" t="s">
        <v>83</v>
      </c>
    </row>
  </sheetData>
  <mergeCells count="12">
    <mergeCell ref="G26:H26"/>
    <mergeCell ref="I26:J26"/>
    <mergeCell ref="K26:L26"/>
    <mergeCell ref="B4:B5"/>
    <mergeCell ref="B15:B16"/>
    <mergeCell ref="B26:B27"/>
    <mergeCell ref="G4:H4"/>
    <mergeCell ref="I4:J4"/>
    <mergeCell ref="K4:L4"/>
    <mergeCell ref="G15:H15"/>
    <mergeCell ref="I15:J15"/>
    <mergeCell ref="K15:L15"/>
  </mergeCells>
  <phoneticPr fontId="3"/>
  <pageMargins left="0.59055118110236227" right="0.11811023622047245" top="0.74803149606299213" bottom="0.55118110236220474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7"/>
  <sheetViews>
    <sheetView showGridLines="0" zoomScaleSheetLayoutView="100" workbookViewId="0">
      <selection activeCell="N1" sqref="N1"/>
    </sheetView>
  </sheetViews>
  <sheetFormatPr defaultColWidth="10" defaultRowHeight="12.75" x14ac:dyDescent="0.2"/>
  <cols>
    <col min="1" max="1" width="1.25" style="41" customWidth="1"/>
    <col min="2" max="2" width="11.375" style="41" customWidth="1"/>
    <col min="3" max="3" width="6.25" style="41" customWidth="1"/>
    <col min="4" max="4" width="9.375" style="41" customWidth="1"/>
    <col min="5" max="5" width="6.25" style="41" customWidth="1"/>
    <col min="6" max="6" width="9.375" style="41" customWidth="1"/>
    <col min="7" max="7" width="6.25" style="41" customWidth="1"/>
    <col min="8" max="8" width="9.375" style="41" customWidth="1"/>
    <col min="9" max="9" width="6.125" style="41" customWidth="1"/>
    <col min="10" max="10" width="9.375" style="41" customWidth="1"/>
    <col min="11" max="11" width="6.25" style="41" customWidth="1"/>
    <col min="12" max="12" width="9.375" style="41" customWidth="1"/>
    <col min="13" max="13" width="1.125" style="41" customWidth="1"/>
    <col min="14" max="14" width="5.25" style="41" customWidth="1"/>
    <col min="15" max="256" width="10" style="41" bestFit="1" customWidth="1"/>
    <col min="257" max="257" width="1.25" style="41" customWidth="1"/>
    <col min="258" max="258" width="11.375" style="41" customWidth="1"/>
    <col min="259" max="259" width="6.25" style="41" customWidth="1"/>
    <col min="260" max="260" width="9.375" style="41" customWidth="1"/>
    <col min="261" max="261" width="6.25" style="41" customWidth="1"/>
    <col min="262" max="262" width="9.375" style="41" customWidth="1"/>
    <col min="263" max="263" width="6.25" style="41" customWidth="1"/>
    <col min="264" max="264" width="9.375" style="41" customWidth="1"/>
    <col min="265" max="265" width="6.125" style="41" customWidth="1"/>
    <col min="266" max="266" width="9.375" style="41" customWidth="1"/>
    <col min="267" max="267" width="6.25" style="41" customWidth="1"/>
    <col min="268" max="268" width="9.375" style="41" customWidth="1"/>
    <col min="269" max="269" width="1.125" style="41" customWidth="1"/>
    <col min="270" max="270" width="5.25" style="41" customWidth="1"/>
    <col min="271" max="512" width="10" style="41"/>
    <col min="513" max="513" width="1.25" style="41" customWidth="1"/>
    <col min="514" max="514" width="11.375" style="41" customWidth="1"/>
    <col min="515" max="515" width="6.25" style="41" customWidth="1"/>
    <col min="516" max="516" width="9.375" style="41" customWidth="1"/>
    <col min="517" max="517" width="6.25" style="41" customWidth="1"/>
    <col min="518" max="518" width="9.375" style="41" customWidth="1"/>
    <col min="519" max="519" width="6.25" style="41" customWidth="1"/>
    <col min="520" max="520" width="9.375" style="41" customWidth="1"/>
    <col min="521" max="521" width="6.125" style="41" customWidth="1"/>
    <col min="522" max="522" width="9.375" style="41" customWidth="1"/>
    <col min="523" max="523" width="6.25" style="41" customWidth="1"/>
    <col min="524" max="524" width="9.375" style="41" customWidth="1"/>
    <col min="525" max="525" width="1.125" style="41" customWidth="1"/>
    <col min="526" max="526" width="5.25" style="41" customWidth="1"/>
    <col min="527" max="768" width="10" style="41"/>
    <col min="769" max="769" width="1.25" style="41" customWidth="1"/>
    <col min="770" max="770" width="11.375" style="41" customWidth="1"/>
    <col min="771" max="771" width="6.25" style="41" customWidth="1"/>
    <col min="772" max="772" width="9.375" style="41" customWidth="1"/>
    <col min="773" max="773" width="6.25" style="41" customWidth="1"/>
    <col min="774" max="774" width="9.375" style="41" customWidth="1"/>
    <col min="775" max="775" width="6.25" style="41" customWidth="1"/>
    <col min="776" max="776" width="9.375" style="41" customWidth="1"/>
    <col min="777" max="777" width="6.125" style="41" customWidth="1"/>
    <col min="778" max="778" width="9.375" style="41" customWidth="1"/>
    <col min="779" max="779" width="6.25" style="41" customWidth="1"/>
    <col min="780" max="780" width="9.375" style="41" customWidth="1"/>
    <col min="781" max="781" width="1.125" style="41" customWidth="1"/>
    <col min="782" max="782" width="5.25" style="41" customWidth="1"/>
    <col min="783" max="1024" width="10" style="41"/>
    <col min="1025" max="1025" width="1.25" style="41" customWidth="1"/>
    <col min="1026" max="1026" width="11.375" style="41" customWidth="1"/>
    <col min="1027" max="1027" width="6.25" style="41" customWidth="1"/>
    <col min="1028" max="1028" width="9.375" style="41" customWidth="1"/>
    <col min="1029" max="1029" width="6.25" style="41" customWidth="1"/>
    <col min="1030" max="1030" width="9.375" style="41" customWidth="1"/>
    <col min="1031" max="1031" width="6.25" style="41" customWidth="1"/>
    <col min="1032" max="1032" width="9.375" style="41" customWidth="1"/>
    <col min="1033" max="1033" width="6.125" style="41" customWidth="1"/>
    <col min="1034" max="1034" width="9.375" style="41" customWidth="1"/>
    <col min="1035" max="1035" width="6.25" style="41" customWidth="1"/>
    <col min="1036" max="1036" width="9.375" style="41" customWidth="1"/>
    <col min="1037" max="1037" width="1.125" style="41" customWidth="1"/>
    <col min="1038" max="1038" width="5.25" style="41" customWidth="1"/>
    <col min="1039" max="1280" width="10" style="41"/>
    <col min="1281" max="1281" width="1.25" style="41" customWidth="1"/>
    <col min="1282" max="1282" width="11.375" style="41" customWidth="1"/>
    <col min="1283" max="1283" width="6.25" style="41" customWidth="1"/>
    <col min="1284" max="1284" width="9.375" style="41" customWidth="1"/>
    <col min="1285" max="1285" width="6.25" style="41" customWidth="1"/>
    <col min="1286" max="1286" width="9.375" style="41" customWidth="1"/>
    <col min="1287" max="1287" width="6.25" style="41" customWidth="1"/>
    <col min="1288" max="1288" width="9.375" style="41" customWidth="1"/>
    <col min="1289" max="1289" width="6.125" style="41" customWidth="1"/>
    <col min="1290" max="1290" width="9.375" style="41" customWidth="1"/>
    <col min="1291" max="1291" width="6.25" style="41" customWidth="1"/>
    <col min="1292" max="1292" width="9.375" style="41" customWidth="1"/>
    <col min="1293" max="1293" width="1.125" style="41" customWidth="1"/>
    <col min="1294" max="1294" width="5.25" style="41" customWidth="1"/>
    <col min="1295" max="1536" width="10" style="41"/>
    <col min="1537" max="1537" width="1.25" style="41" customWidth="1"/>
    <col min="1538" max="1538" width="11.375" style="41" customWidth="1"/>
    <col min="1539" max="1539" width="6.25" style="41" customWidth="1"/>
    <col min="1540" max="1540" width="9.375" style="41" customWidth="1"/>
    <col min="1541" max="1541" width="6.25" style="41" customWidth="1"/>
    <col min="1542" max="1542" width="9.375" style="41" customWidth="1"/>
    <col min="1543" max="1543" width="6.25" style="41" customWidth="1"/>
    <col min="1544" max="1544" width="9.375" style="41" customWidth="1"/>
    <col min="1545" max="1545" width="6.125" style="41" customWidth="1"/>
    <col min="1546" max="1546" width="9.375" style="41" customWidth="1"/>
    <col min="1547" max="1547" width="6.25" style="41" customWidth="1"/>
    <col min="1548" max="1548" width="9.375" style="41" customWidth="1"/>
    <col min="1549" max="1549" width="1.125" style="41" customWidth="1"/>
    <col min="1550" max="1550" width="5.25" style="41" customWidth="1"/>
    <col min="1551" max="1792" width="10" style="41"/>
    <col min="1793" max="1793" width="1.25" style="41" customWidth="1"/>
    <col min="1794" max="1794" width="11.375" style="41" customWidth="1"/>
    <col min="1795" max="1795" width="6.25" style="41" customWidth="1"/>
    <col min="1796" max="1796" width="9.375" style="41" customWidth="1"/>
    <col min="1797" max="1797" width="6.25" style="41" customWidth="1"/>
    <col min="1798" max="1798" width="9.375" style="41" customWidth="1"/>
    <col min="1799" max="1799" width="6.25" style="41" customWidth="1"/>
    <col min="1800" max="1800" width="9.375" style="41" customWidth="1"/>
    <col min="1801" max="1801" width="6.125" style="41" customWidth="1"/>
    <col min="1802" max="1802" width="9.375" style="41" customWidth="1"/>
    <col min="1803" max="1803" width="6.25" style="41" customWidth="1"/>
    <col min="1804" max="1804" width="9.375" style="41" customWidth="1"/>
    <col min="1805" max="1805" width="1.125" style="41" customWidth="1"/>
    <col min="1806" max="1806" width="5.25" style="41" customWidth="1"/>
    <col min="1807" max="2048" width="10" style="41"/>
    <col min="2049" max="2049" width="1.25" style="41" customWidth="1"/>
    <col min="2050" max="2050" width="11.375" style="41" customWidth="1"/>
    <col min="2051" max="2051" width="6.25" style="41" customWidth="1"/>
    <col min="2052" max="2052" width="9.375" style="41" customWidth="1"/>
    <col min="2053" max="2053" width="6.25" style="41" customWidth="1"/>
    <col min="2054" max="2054" width="9.375" style="41" customWidth="1"/>
    <col min="2055" max="2055" width="6.25" style="41" customWidth="1"/>
    <col min="2056" max="2056" width="9.375" style="41" customWidth="1"/>
    <col min="2057" max="2057" width="6.125" style="41" customWidth="1"/>
    <col min="2058" max="2058" width="9.375" style="41" customWidth="1"/>
    <col min="2059" max="2059" width="6.25" style="41" customWidth="1"/>
    <col min="2060" max="2060" width="9.375" style="41" customWidth="1"/>
    <col min="2061" max="2061" width="1.125" style="41" customWidth="1"/>
    <col min="2062" max="2062" width="5.25" style="41" customWidth="1"/>
    <col min="2063" max="2304" width="10" style="41"/>
    <col min="2305" max="2305" width="1.25" style="41" customWidth="1"/>
    <col min="2306" max="2306" width="11.375" style="41" customWidth="1"/>
    <col min="2307" max="2307" width="6.25" style="41" customWidth="1"/>
    <col min="2308" max="2308" width="9.375" style="41" customWidth="1"/>
    <col min="2309" max="2309" width="6.25" style="41" customWidth="1"/>
    <col min="2310" max="2310" width="9.375" style="41" customWidth="1"/>
    <col min="2311" max="2311" width="6.25" style="41" customWidth="1"/>
    <col min="2312" max="2312" width="9.375" style="41" customWidth="1"/>
    <col min="2313" max="2313" width="6.125" style="41" customWidth="1"/>
    <col min="2314" max="2314" width="9.375" style="41" customWidth="1"/>
    <col min="2315" max="2315" width="6.25" style="41" customWidth="1"/>
    <col min="2316" max="2316" width="9.375" style="41" customWidth="1"/>
    <col min="2317" max="2317" width="1.125" style="41" customWidth="1"/>
    <col min="2318" max="2318" width="5.25" style="41" customWidth="1"/>
    <col min="2319" max="2560" width="10" style="41"/>
    <col min="2561" max="2561" width="1.25" style="41" customWidth="1"/>
    <col min="2562" max="2562" width="11.375" style="41" customWidth="1"/>
    <col min="2563" max="2563" width="6.25" style="41" customWidth="1"/>
    <col min="2564" max="2564" width="9.375" style="41" customWidth="1"/>
    <col min="2565" max="2565" width="6.25" style="41" customWidth="1"/>
    <col min="2566" max="2566" width="9.375" style="41" customWidth="1"/>
    <col min="2567" max="2567" width="6.25" style="41" customWidth="1"/>
    <col min="2568" max="2568" width="9.375" style="41" customWidth="1"/>
    <col min="2569" max="2569" width="6.125" style="41" customWidth="1"/>
    <col min="2570" max="2570" width="9.375" style="41" customWidth="1"/>
    <col min="2571" max="2571" width="6.25" style="41" customWidth="1"/>
    <col min="2572" max="2572" width="9.375" style="41" customWidth="1"/>
    <col min="2573" max="2573" width="1.125" style="41" customWidth="1"/>
    <col min="2574" max="2574" width="5.25" style="41" customWidth="1"/>
    <col min="2575" max="2816" width="10" style="41"/>
    <col min="2817" max="2817" width="1.25" style="41" customWidth="1"/>
    <col min="2818" max="2818" width="11.375" style="41" customWidth="1"/>
    <col min="2819" max="2819" width="6.25" style="41" customWidth="1"/>
    <col min="2820" max="2820" width="9.375" style="41" customWidth="1"/>
    <col min="2821" max="2821" width="6.25" style="41" customWidth="1"/>
    <col min="2822" max="2822" width="9.375" style="41" customWidth="1"/>
    <col min="2823" max="2823" width="6.25" style="41" customWidth="1"/>
    <col min="2824" max="2824" width="9.375" style="41" customWidth="1"/>
    <col min="2825" max="2825" width="6.125" style="41" customWidth="1"/>
    <col min="2826" max="2826" width="9.375" style="41" customWidth="1"/>
    <col min="2827" max="2827" width="6.25" style="41" customWidth="1"/>
    <col min="2828" max="2828" width="9.375" style="41" customWidth="1"/>
    <col min="2829" max="2829" width="1.125" style="41" customWidth="1"/>
    <col min="2830" max="2830" width="5.25" style="41" customWidth="1"/>
    <col min="2831" max="3072" width="10" style="41"/>
    <col min="3073" max="3073" width="1.25" style="41" customWidth="1"/>
    <col min="3074" max="3074" width="11.375" style="41" customWidth="1"/>
    <col min="3075" max="3075" width="6.25" style="41" customWidth="1"/>
    <col min="3076" max="3076" width="9.375" style="41" customWidth="1"/>
    <col min="3077" max="3077" width="6.25" style="41" customWidth="1"/>
    <col min="3078" max="3078" width="9.375" style="41" customWidth="1"/>
    <col min="3079" max="3079" width="6.25" style="41" customWidth="1"/>
    <col min="3080" max="3080" width="9.375" style="41" customWidth="1"/>
    <col min="3081" max="3081" width="6.125" style="41" customWidth="1"/>
    <col min="3082" max="3082" width="9.375" style="41" customWidth="1"/>
    <col min="3083" max="3083" width="6.25" style="41" customWidth="1"/>
    <col min="3084" max="3084" width="9.375" style="41" customWidth="1"/>
    <col min="3085" max="3085" width="1.125" style="41" customWidth="1"/>
    <col min="3086" max="3086" width="5.25" style="41" customWidth="1"/>
    <col min="3087" max="3328" width="10" style="41"/>
    <col min="3329" max="3329" width="1.25" style="41" customWidth="1"/>
    <col min="3330" max="3330" width="11.375" style="41" customWidth="1"/>
    <col min="3331" max="3331" width="6.25" style="41" customWidth="1"/>
    <col min="3332" max="3332" width="9.375" style="41" customWidth="1"/>
    <col min="3333" max="3333" width="6.25" style="41" customWidth="1"/>
    <col min="3334" max="3334" width="9.375" style="41" customWidth="1"/>
    <col min="3335" max="3335" width="6.25" style="41" customWidth="1"/>
    <col min="3336" max="3336" width="9.375" style="41" customWidth="1"/>
    <col min="3337" max="3337" width="6.125" style="41" customWidth="1"/>
    <col min="3338" max="3338" width="9.375" style="41" customWidth="1"/>
    <col min="3339" max="3339" width="6.25" style="41" customWidth="1"/>
    <col min="3340" max="3340" width="9.375" style="41" customWidth="1"/>
    <col min="3341" max="3341" width="1.125" style="41" customWidth="1"/>
    <col min="3342" max="3342" width="5.25" style="41" customWidth="1"/>
    <col min="3343" max="3584" width="10" style="41"/>
    <col min="3585" max="3585" width="1.25" style="41" customWidth="1"/>
    <col min="3586" max="3586" width="11.375" style="41" customWidth="1"/>
    <col min="3587" max="3587" width="6.25" style="41" customWidth="1"/>
    <col min="3588" max="3588" width="9.375" style="41" customWidth="1"/>
    <col min="3589" max="3589" width="6.25" style="41" customWidth="1"/>
    <col min="3590" max="3590" width="9.375" style="41" customWidth="1"/>
    <col min="3591" max="3591" width="6.25" style="41" customWidth="1"/>
    <col min="3592" max="3592" width="9.375" style="41" customWidth="1"/>
    <col min="3593" max="3593" width="6.125" style="41" customWidth="1"/>
    <col min="3594" max="3594" width="9.375" style="41" customWidth="1"/>
    <col min="3595" max="3595" width="6.25" style="41" customWidth="1"/>
    <col min="3596" max="3596" width="9.375" style="41" customWidth="1"/>
    <col min="3597" max="3597" width="1.125" style="41" customWidth="1"/>
    <col min="3598" max="3598" width="5.25" style="41" customWidth="1"/>
    <col min="3599" max="3840" width="10" style="41"/>
    <col min="3841" max="3841" width="1.25" style="41" customWidth="1"/>
    <col min="3842" max="3842" width="11.375" style="41" customWidth="1"/>
    <col min="3843" max="3843" width="6.25" style="41" customWidth="1"/>
    <col min="3844" max="3844" width="9.375" style="41" customWidth="1"/>
    <col min="3845" max="3845" width="6.25" style="41" customWidth="1"/>
    <col min="3846" max="3846" width="9.375" style="41" customWidth="1"/>
    <col min="3847" max="3847" width="6.25" style="41" customWidth="1"/>
    <col min="3848" max="3848" width="9.375" style="41" customWidth="1"/>
    <col min="3849" max="3849" width="6.125" style="41" customWidth="1"/>
    <col min="3850" max="3850" width="9.375" style="41" customWidth="1"/>
    <col min="3851" max="3851" width="6.25" style="41" customWidth="1"/>
    <col min="3852" max="3852" width="9.375" style="41" customWidth="1"/>
    <col min="3853" max="3853" width="1.125" style="41" customWidth="1"/>
    <col min="3854" max="3854" width="5.25" style="41" customWidth="1"/>
    <col min="3855" max="4096" width="10" style="41"/>
    <col min="4097" max="4097" width="1.25" style="41" customWidth="1"/>
    <col min="4098" max="4098" width="11.375" style="41" customWidth="1"/>
    <col min="4099" max="4099" width="6.25" style="41" customWidth="1"/>
    <col min="4100" max="4100" width="9.375" style="41" customWidth="1"/>
    <col min="4101" max="4101" width="6.25" style="41" customWidth="1"/>
    <col min="4102" max="4102" width="9.375" style="41" customWidth="1"/>
    <col min="4103" max="4103" width="6.25" style="41" customWidth="1"/>
    <col min="4104" max="4104" width="9.375" style="41" customWidth="1"/>
    <col min="4105" max="4105" width="6.125" style="41" customWidth="1"/>
    <col min="4106" max="4106" width="9.375" style="41" customWidth="1"/>
    <col min="4107" max="4107" width="6.25" style="41" customWidth="1"/>
    <col min="4108" max="4108" width="9.375" style="41" customWidth="1"/>
    <col min="4109" max="4109" width="1.125" style="41" customWidth="1"/>
    <col min="4110" max="4110" width="5.25" style="41" customWidth="1"/>
    <col min="4111" max="4352" width="10" style="41"/>
    <col min="4353" max="4353" width="1.25" style="41" customWidth="1"/>
    <col min="4354" max="4354" width="11.375" style="41" customWidth="1"/>
    <col min="4355" max="4355" width="6.25" style="41" customWidth="1"/>
    <col min="4356" max="4356" width="9.375" style="41" customWidth="1"/>
    <col min="4357" max="4357" width="6.25" style="41" customWidth="1"/>
    <col min="4358" max="4358" width="9.375" style="41" customWidth="1"/>
    <col min="4359" max="4359" width="6.25" style="41" customWidth="1"/>
    <col min="4360" max="4360" width="9.375" style="41" customWidth="1"/>
    <col min="4361" max="4361" width="6.125" style="41" customWidth="1"/>
    <col min="4362" max="4362" width="9.375" style="41" customWidth="1"/>
    <col min="4363" max="4363" width="6.25" style="41" customWidth="1"/>
    <col min="4364" max="4364" width="9.375" style="41" customWidth="1"/>
    <col min="4365" max="4365" width="1.125" style="41" customWidth="1"/>
    <col min="4366" max="4366" width="5.25" style="41" customWidth="1"/>
    <col min="4367" max="4608" width="10" style="41"/>
    <col min="4609" max="4609" width="1.25" style="41" customWidth="1"/>
    <col min="4610" max="4610" width="11.375" style="41" customWidth="1"/>
    <col min="4611" max="4611" width="6.25" style="41" customWidth="1"/>
    <col min="4612" max="4612" width="9.375" style="41" customWidth="1"/>
    <col min="4613" max="4613" width="6.25" style="41" customWidth="1"/>
    <col min="4614" max="4614" width="9.375" style="41" customWidth="1"/>
    <col min="4615" max="4615" width="6.25" style="41" customWidth="1"/>
    <col min="4616" max="4616" width="9.375" style="41" customWidth="1"/>
    <col min="4617" max="4617" width="6.125" style="41" customWidth="1"/>
    <col min="4618" max="4618" width="9.375" style="41" customWidth="1"/>
    <col min="4619" max="4619" width="6.25" style="41" customWidth="1"/>
    <col min="4620" max="4620" width="9.375" style="41" customWidth="1"/>
    <col min="4621" max="4621" width="1.125" style="41" customWidth="1"/>
    <col min="4622" max="4622" width="5.25" style="41" customWidth="1"/>
    <col min="4623" max="4864" width="10" style="41"/>
    <col min="4865" max="4865" width="1.25" style="41" customWidth="1"/>
    <col min="4866" max="4866" width="11.375" style="41" customWidth="1"/>
    <col min="4867" max="4867" width="6.25" style="41" customWidth="1"/>
    <col min="4868" max="4868" width="9.375" style="41" customWidth="1"/>
    <col min="4869" max="4869" width="6.25" style="41" customWidth="1"/>
    <col min="4870" max="4870" width="9.375" style="41" customWidth="1"/>
    <col min="4871" max="4871" width="6.25" style="41" customWidth="1"/>
    <col min="4872" max="4872" width="9.375" style="41" customWidth="1"/>
    <col min="4873" max="4873" width="6.125" style="41" customWidth="1"/>
    <col min="4874" max="4874" width="9.375" style="41" customWidth="1"/>
    <col min="4875" max="4875" width="6.25" style="41" customWidth="1"/>
    <col min="4876" max="4876" width="9.375" style="41" customWidth="1"/>
    <col min="4877" max="4877" width="1.125" style="41" customWidth="1"/>
    <col min="4878" max="4878" width="5.25" style="41" customWidth="1"/>
    <col min="4879" max="5120" width="10" style="41"/>
    <col min="5121" max="5121" width="1.25" style="41" customWidth="1"/>
    <col min="5122" max="5122" width="11.375" style="41" customWidth="1"/>
    <col min="5123" max="5123" width="6.25" style="41" customWidth="1"/>
    <col min="5124" max="5124" width="9.375" style="41" customWidth="1"/>
    <col min="5125" max="5125" width="6.25" style="41" customWidth="1"/>
    <col min="5126" max="5126" width="9.375" style="41" customWidth="1"/>
    <col min="5127" max="5127" width="6.25" style="41" customWidth="1"/>
    <col min="5128" max="5128" width="9.375" style="41" customWidth="1"/>
    <col min="5129" max="5129" width="6.125" style="41" customWidth="1"/>
    <col min="5130" max="5130" width="9.375" style="41" customWidth="1"/>
    <col min="5131" max="5131" width="6.25" style="41" customWidth="1"/>
    <col min="5132" max="5132" width="9.375" style="41" customWidth="1"/>
    <col min="5133" max="5133" width="1.125" style="41" customWidth="1"/>
    <col min="5134" max="5134" width="5.25" style="41" customWidth="1"/>
    <col min="5135" max="5376" width="10" style="41"/>
    <col min="5377" max="5377" width="1.25" style="41" customWidth="1"/>
    <col min="5378" max="5378" width="11.375" style="41" customWidth="1"/>
    <col min="5379" max="5379" width="6.25" style="41" customWidth="1"/>
    <col min="5380" max="5380" width="9.375" style="41" customWidth="1"/>
    <col min="5381" max="5381" width="6.25" style="41" customWidth="1"/>
    <col min="5382" max="5382" width="9.375" style="41" customWidth="1"/>
    <col min="5383" max="5383" width="6.25" style="41" customWidth="1"/>
    <col min="5384" max="5384" width="9.375" style="41" customWidth="1"/>
    <col min="5385" max="5385" width="6.125" style="41" customWidth="1"/>
    <col min="5386" max="5386" width="9.375" style="41" customWidth="1"/>
    <col min="5387" max="5387" width="6.25" style="41" customWidth="1"/>
    <col min="5388" max="5388" width="9.375" style="41" customWidth="1"/>
    <col min="5389" max="5389" width="1.125" style="41" customWidth="1"/>
    <col min="5390" max="5390" width="5.25" style="41" customWidth="1"/>
    <col min="5391" max="5632" width="10" style="41"/>
    <col min="5633" max="5633" width="1.25" style="41" customWidth="1"/>
    <col min="5634" max="5634" width="11.375" style="41" customWidth="1"/>
    <col min="5635" max="5635" width="6.25" style="41" customWidth="1"/>
    <col min="5636" max="5636" width="9.375" style="41" customWidth="1"/>
    <col min="5637" max="5637" width="6.25" style="41" customWidth="1"/>
    <col min="5638" max="5638" width="9.375" style="41" customWidth="1"/>
    <col min="5639" max="5639" width="6.25" style="41" customWidth="1"/>
    <col min="5640" max="5640" width="9.375" style="41" customWidth="1"/>
    <col min="5641" max="5641" width="6.125" style="41" customWidth="1"/>
    <col min="5642" max="5642" width="9.375" style="41" customWidth="1"/>
    <col min="5643" max="5643" width="6.25" style="41" customWidth="1"/>
    <col min="5644" max="5644" width="9.375" style="41" customWidth="1"/>
    <col min="5645" max="5645" width="1.125" style="41" customWidth="1"/>
    <col min="5646" max="5646" width="5.25" style="41" customWidth="1"/>
    <col min="5647" max="5888" width="10" style="41"/>
    <col min="5889" max="5889" width="1.25" style="41" customWidth="1"/>
    <col min="5890" max="5890" width="11.375" style="41" customWidth="1"/>
    <col min="5891" max="5891" width="6.25" style="41" customWidth="1"/>
    <col min="5892" max="5892" width="9.375" style="41" customWidth="1"/>
    <col min="5893" max="5893" width="6.25" style="41" customWidth="1"/>
    <col min="5894" max="5894" width="9.375" style="41" customWidth="1"/>
    <col min="5895" max="5895" width="6.25" style="41" customWidth="1"/>
    <col min="5896" max="5896" width="9.375" style="41" customWidth="1"/>
    <col min="5897" max="5897" width="6.125" style="41" customWidth="1"/>
    <col min="5898" max="5898" width="9.375" style="41" customWidth="1"/>
    <col min="5899" max="5899" width="6.25" style="41" customWidth="1"/>
    <col min="5900" max="5900" width="9.375" style="41" customWidth="1"/>
    <col min="5901" max="5901" width="1.125" style="41" customWidth="1"/>
    <col min="5902" max="5902" width="5.25" style="41" customWidth="1"/>
    <col min="5903" max="6144" width="10" style="41"/>
    <col min="6145" max="6145" width="1.25" style="41" customWidth="1"/>
    <col min="6146" max="6146" width="11.375" style="41" customWidth="1"/>
    <col min="6147" max="6147" width="6.25" style="41" customWidth="1"/>
    <col min="6148" max="6148" width="9.375" style="41" customWidth="1"/>
    <col min="6149" max="6149" width="6.25" style="41" customWidth="1"/>
    <col min="6150" max="6150" width="9.375" style="41" customWidth="1"/>
    <col min="6151" max="6151" width="6.25" style="41" customWidth="1"/>
    <col min="6152" max="6152" width="9.375" style="41" customWidth="1"/>
    <col min="6153" max="6153" width="6.125" style="41" customWidth="1"/>
    <col min="6154" max="6154" width="9.375" style="41" customWidth="1"/>
    <col min="6155" max="6155" width="6.25" style="41" customWidth="1"/>
    <col min="6156" max="6156" width="9.375" style="41" customWidth="1"/>
    <col min="6157" max="6157" width="1.125" style="41" customWidth="1"/>
    <col min="6158" max="6158" width="5.25" style="41" customWidth="1"/>
    <col min="6159" max="6400" width="10" style="41"/>
    <col min="6401" max="6401" width="1.25" style="41" customWidth="1"/>
    <col min="6402" max="6402" width="11.375" style="41" customWidth="1"/>
    <col min="6403" max="6403" width="6.25" style="41" customWidth="1"/>
    <col min="6404" max="6404" width="9.375" style="41" customWidth="1"/>
    <col min="6405" max="6405" width="6.25" style="41" customWidth="1"/>
    <col min="6406" max="6406" width="9.375" style="41" customWidth="1"/>
    <col min="6407" max="6407" width="6.25" style="41" customWidth="1"/>
    <col min="6408" max="6408" width="9.375" style="41" customWidth="1"/>
    <col min="6409" max="6409" width="6.125" style="41" customWidth="1"/>
    <col min="6410" max="6410" width="9.375" style="41" customWidth="1"/>
    <col min="6411" max="6411" width="6.25" style="41" customWidth="1"/>
    <col min="6412" max="6412" width="9.375" style="41" customWidth="1"/>
    <col min="6413" max="6413" width="1.125" style="41" customWidth="1"/>
    <col min="6414" max="6414" width="5.25" style="41" customWidth="1"/>
    <col min="6415" max="6656" width="10" style="41"/>
    <col min="6657" max="6657" width="1.25" style="41" customWidth="1"/>
    <col min="6658" max="6658" width="11.375" style="41" customWidth="1"/>
    <col min="6659" max="6659" width="6.25" style="41" customWidth="1"/>
    <col min="6660" max="6660" width="9.375" style="41" customWidth="1"/>
    <col min="6661" max="6661" width="6.25" style="41" customWidth="1"/>
    <col min="6662" max="6662" width="9.375" style="41" customWidth="1"/>
    <col min="6663" max="6663" width="6.25" style="41" customWidth="1"/>
    <col min="6664" max="6664" width="9.375" style="41" customWidth="1"/>
    <col min="6665" max="6665" width="6.125" style="41" customWidth="1"/>
    <col min="6666" max="6666" width="9.375" style="41" customWidth="1"/>
    <col min="6667" max="6667" width="6.25" style="41" customWidth="1"/>
    <col min="6668" max="6668" width="9.375" style="41" customWidth="1"/>
    <col min="6669" max="6669" width="1.125" style="41" customWidth="1"/>
    <col min="6670" max="6670" width="5.25" style="41" customWidth="1"/>
    <col min="6671" max="6912" width="10" style="41"/>
    <col min="6913" max="6913" width="1.25" style="41" customWidth="1"/>
    <col min="6914" max="6914" width="11.375" style="41" customWidth="1"/>
    <col min="6915" max="6915" width="6.25" style="41" customWidth="1"/>
    <col min="6916" max="6916" width="9.375" style="41" customWidth="1"/>
    <col min="6917" max="6917" width="6.25" style="41" customWidth="1"/>
    <col min="6918" max="6918" width="9.375" style="41" customWidth="1"/>
    <col min="6919" max="6919" width="6.25" style="41" customWidth="1"/>
    <col min="6920" max="6920" width="9.375" style="41" customWidth="1"/>
    <col min="6921" max="6921" width="6.125" style="41" customWidth="1"/>
    <col min="6922" max="6922" width="9.375" style="41" customWidth="1"/>
    <col min="6923" max="6923" width="6.25" style="41" customWidth="1"/>
    <col min="6924" max="6924" width="9.375" style="41" customWidth="1"/>
    <col min="6925" max="6925" width="1.125" style="41" customWidth="1"/>
    <col min="6926" max="6926" width="5.25" style="41" customWidth="1"/>
    <col min="6927" max="7168" width="10" style="41"/>
    <col min="7169" max="7169" width="1.25" style="41" customWidth="1"/>
    <col min="7170" max="7170" width="11.375" style="41" customWidth="1"/>
    <col min="7171" max="7171" width="6.25" style="41" customWidth="1"/>
    <col min="7172" max="7172" width="9.375" style="41" customWidth="1"/>
    <col min="7173" max="7173" width="6.25" style="41" customWidth="1"/>
    <col min="7174" max="7174" width="9.375" style="41" customWidth="1"/>
    <col min="7175" max="7175" width="6.25" style="41" customWidth="1"/>
    <col min="7176" max="7176" width="9.375" style="41" customWidth="1"/>
    <col min="7177" max="7177" width="6.125" style="41" customWidth="1"/>
    <col min="7178" max="7178" width="9.375" style="41" customWidth="1"/>
    <col min="7179" max="7179" width="6.25" style="41" customWidth="1"/>
    <col min="7180" max="7180" width="9.375" style="41" customWidth="1"/>
    <col min="7181" max="7181" width="1.125" style="41" customWidth="1"/>
    <col min="7182" max="7182" width="5.25" style="41" customWidth="1"/>
    <col min="7183" max="7424" width="10" style="41"/>
    <col min="7425" max="7425" width="1.25" style="41" customWidth="1"/>
    <col min="7426" max="7426" width="11.375" style="41" customWidth="1"/>
    <col min="7427" max="7427" width="6.25" style="41" customWidth="1"/>
    <col min="7428" max="7428" width="9.375" style="41" customWidth="1"/>
    <col min="7429" max="7429" width="6.25" style="41" customWidth="1"/>
    <col min="7430" max="7430" width="9.375" style="41" customWidth="1"/>
    <col min="7431" max="7431" width="6.25" style="41" customWidth="1"/>
    <col min="7432" max="7432" width="9.375" style="41" customWidth="1"/>
    <col min="7433" max="7433" width="6.125" style="41" customWidth="1"/>
    <col min="7434" max="7434" width="9.375" style="41" customWidth="1"/>
    <col min="7435" max="7435" width="6.25" style="41" customWidth="1"/>
    <col min="7436" max="7436" width="9.375" style="41" customWidth="1"/>
    <col min="7437" max="7437" width="1.125" style="41" customWidth="1"/>
    <col min="7438" max="7438" width="5.25" style="41" customWidth="1"/>
    <col min="7439" max="7680" width="10" style="41"/>
    <col min="7681" max="7681" width="1.25" style="41" customWidth="1"/>
    <col min="7682" max="7682" width="11.375" style="41" customWidth="1"/>
    <col min="7683" max="7683" width="6.25" style="41" customWidth="1"/>
    <col min="7684" max="7684" width="9.375" style="41" customWidth="1"/>
    <col min="7685" max="7685" width="6.25" style="41" customWidth="1"/>
    <col min="7686" max="7686" width="9.375" style="41" customWidth="1"/>
    <col min="7687" max="7687" width="6.25" style="41" customWidth="1"/>
    <col min="7688" max="7688" width="9.375" style="41" customWidth="1"/>
    <col min="7689" max="7689" width="6.125" style="41" customWidth="1"/>
    <col min="7690" max="7690" width="9.375" style="41" customWidth="1"/>
    <col min="7691" max="7691" width="6.25" style="41" customWidth="1"/>
    <col min="7692" max="7692" width="9.375" style="41" customWidth="1"/>
    <col min="7693" max="7693" width="1.125" style="41" customWidth="1"/>
    <col min="7694" max="7694" width="5.25" style="41" customWidth="1"/>
    <col min="7695" max="7936" width="10" style="41"/>
    <col min="7937" max="7937" width="1.25" style="41" customWidth="1"/>
    <col min="7938" max="7938" width="11.375" style="41" customWidth="1"/>
    <col min="7939" max="7939" width="6.25" style="41" customWidth="1"/>
    <col min="7940" max="7940" width="9.375" style="41" customWidth="1"/>
    <col min="7941" max="7941" width="6.25" style="41" customWidth="1"/>
    <col min="7942" max="7942" width="9.375" style="41" customWidth="1"/>
    <col min="7943" max="7943" width="6.25" style="41" customWidth="1"/>
    <col min="7944" max="7944" width="9.375" style="41" customWidth="1"/>
    <col min="7945" max="7945" width="6.125" style="41" customWidth="1"/>
    <col min="7946" max="7946" width="9.375" style="41" customWidth="1"/>
    <col min="7947" max="7947" width="6.25" style="41" customWidth="1"/>
    <col min="7948" max="7948" width="9.375" style="41" customWidth="1"/>
    <col min="7949" max="7949" width="1.125" style="41" customWidth="1"/>
    <col min="7950" max="7950" width="5.25" style="41" customWidth="1"/>
    <col min="7951" max="8192" width="10" style="41"/>
    <col min="8193" max="8193" width="1.25" style="41" customWidth="1"/>
    <col min="8194" max="8194" width="11.375" style="41" customWidth="1"/>
    <col min="8195" max="8195" width="6.25" style="41" customWidth="1"/>
    <col min="8196" max="8196" width="9.375" style="41" customWidth="1"/>
    <col min="8197" max="8197" width="6.25" style="41" customWidth="1"/>
    <col min="8198" max="8198" width="9.375" style="41" customWidth="1"/>
    <col min="8199" max="8199" width="6.25" style="41" customWidth="1"/>
    <col min="8200" max="8200" width="9.375" style="41" customWidth="1"/>
    <col min="8201" max="8201" width="6.125" style="41" customWidth="1"/>
    <col min="8202" max="8202" width="9.375" style="41" customWidth="1"/>
    <col min="8203" max="8203" width="6.25" style="41" customWidth="1"/>
    <col min="8204" max="8204" width="9.375" style="41" customWidth="1"/>
    <col min="8205" max="8205" width="1.125" style="41" customWidth="1"/>
    <col min="8206" max="8206" width="5.25" style="41" customWidth="1"/>
    <col min="8207" max="8448" width="10" style="41"/>
    <col min="8449" max="8449" width="1.25" style="41" customWidth="1"/>
    <col min="8450" max="8450" width="11.375" style="41" customWidth="1"/>
    <col min="8451" max="8451" width="6.25" style="41" customWidth="1"/>
    <col min="8452" max="8452" width="9.375" style="41" customWidth="1"/>
    <col min="8453" max="8453" width="6.25" style="41" customWidth="1"/>
    <col min="8454" max="8454" width="9.375" style="41" customWidth="1"/>
    <col min="8455" max="8455" width="6.25" style="41" customWidth="1"/>
    <col min="8456" max="8456" width="9.375" style="41" customWidth="1"/>
    <col min="8457" max="8457" width="6.125" style="41" customWidth="1"/>
    <col min="8458" max="8458" width="9.375" style="41" customWidth="1"/>
    <col min="8459" max="8459" width="6.25" style="41" customWidth="1"/>
    <col min="8460" max="8460" width="9.375" style="41" customWidth="1"/>
    <col min="8461" max="8461" width="1.125" style="41" customWidth="1"/>
    <col min="8462" max="8462" width="5.25" style="41" customWidth="1"/>
    <col min="8463" max="8704" width="10" style="41"/>
    <col min="8705" max="8705" width="1.25" style="41" customWidth="1"/>
    <col min="8706" max="8706" width="11.375" style="41" customWidth="1"/>
    <col min="8707" max="8707" width="6.25" style="41" customWidth="1"/>
    <col min="8708" max="8708" width="9.375" style="41" customWidth="1"/>
    <col min="8709" max="8709" width="6.25" style="41" customWidth="1"/>
    <col min="8710" max="8710" width="9.375" style="41" customWidth="1"/>
    <col min="8711" max="8711" width="6.25" style="41" customWidth="1"/>
    <col min="8712" max="8712" width="9.375" style="41" customWidth="1"/>
    <col min="8713" max="8713" width="6.125" style="41" customWidth="1"/>
    <col min="8714" max="8714" width="9.375" style="41" customWidth="1"/>
    <col min="8715" max="8715" width="6.25" style="41" customWidth="1"/>
    <col min="8716" max="8716" width="9.375" style="41" customWidth="1"/>
    <col min="8717" max="8717" width="1.125" style="41" customWidth="1"/>
    <col min="8718" max="8718" width="5.25" style="41" customWidth="1"/>
    <col min="8719" max="8960" width="10" style="41"/>
    <col min="8961" max="8961" width="1.25" style="41" customWidth="1"/>
    <col min="8962" max="8962" width="11.375" style="41" customWidth="1"/>
    <col min="8963" max="8963" width="6.25" style="41" customWidth="1"/>
    <col min="8964" max="8964" width="9.375" style="41" customWidth="1"/>
    <col min="8965" max="8965" width="6.25" style="41" customWidth="1"/>
    <col min="8966" max="8966" width="9.375" style="41" customWidth="1"/>
    <col min="8967" max="8967" width="6.25" style="41" customWidth="1"/>
    <col min="8968" max="8968" width="9.375" style="41" customWidth="1"/>
    <col min="8969" max="8969" width="6.125" style="41" customWidth="1"/>
    <col min="8970" max="8970" width="9.375" style="41" customWidth="1"/>
    <col min="8971" max="8971" width="6.25" style="41" customWidth="1"/>
    <col min="8972" max="8972" width="9.375" style="41" customWidth="1"/>
    <col min="8973" max="8973" width="1.125" style="41" customWidth="1"/>
    <col min="8974" max="8974" width="5.25" style="41" customWidth="1"/>
    <col min="8975" max="9216" width="10" style="41"/>
    <col min="9217" max="9217" width="1.25" style="41" customWidth="1"/>
    <col min="9218" max="9218" width="11.375" style="41" customWidth="1"/>
    <col min="9219" max="9219" width="6.25" style="41" customWidth="1"/>
    <col min="9220" max="9220" width="9.375" style="41" customWidth="1"/>
    <col min="9221" max="9221" width="6.25" style="41" customWidth="1"/>
    <col min="9222" max="9222" width="9.375" style="41" customWidth="1"/>
    <col min="9223" max="9223" width="6.25" style="41" customWidth="1"/>
    <col min="9224" max="9224" width="9.375" style="41" customWidth="1"/>
    <col min="9225" max="9225" width="6.125" style="41" customWidth="1"/>
    <col min="9226" max="9226" width="9.375" style="41" customWidth="1"/>
    <col min="9227" max="9227" width="6.25" style="41" customWidth="1"/>
    <col min="9228" max="9228" width="9.375" style="41" customWidth="1"/>
    <col min="9229" max="9229" width="1.125" style="41" customWidth="1"/>
    <col min="9230" max="9230" width="5.25" style="41" customWidth="1"/>
    <col min="9231" max="9472" width="10" style="41"/>
    <col min="9473" max="9473" width="1.25" style="41" customWidth="1"/>
    <col min="9474" max="9474" width="11.375" style="41" customWidth="1"/>
    <col min="9475" max="9475" width="6.25" style="41" customWidth="1"/>
    <col min="9476" max="9476" width="9.375" style="41" customWidth="1"/>
    <col min="9477" max="9477" width="6.25" style="41" customWidth="1"/>
    <col min="9478" max="9478" width="9.375" style="41" customWidth="1"/>
    <col min="9479" max="9479" width="6.25" style="41" customWidth="1"/>
    <col min="9480" max="9480" width="9.375" style="41" customWidth="1"/>
    <col min="9481" max="9481" width="6.125" style="41" customWidth="1"/>
    <col min="9482" max="9482" width="9.375" style="41" customWidth="1"/>
    <col min="9483" max="9483" width="6.25" style="41" customWidth="1"/>
    <col min="9484" max="9484" width="9.375" style="41" customWidth="1"/>
    <col min="9485" max="9485" width="1.125" style="41" customWidth="1"/>
    <col min="9486" max="9486" width="5.25" style="41" customWidth="1"/>
    <col min="9487" max="9728" width="10" style="41"/>
    <col min="9729" max="9729" width="1.25" style="41" customWidth="1"/>
    <col min="9730" max="9730" width="11.375" style="41" customWidth="1"/>
    <col min="9731" max="9731" width="6.25" style="41" customWidth="1"/>
    <col min="9732" max="9732" width="9.375" style="41" customWidth="1"/>
    <col min="9733" max="9733" width="6.25" style="41" customWidth="1"/>
    <col min="9734" max="9734" width="9.375" style="41" customWidth="1"/>
    <col min="9735" max="9735" width="6.25" style="41" customWidth="1"/>
    <col min="9736" max="9736" width="9.375" style="41" customWidth="1"/>
    <col min="9737" max="9737" width="6.125" style="41" customWidth="1"/>
    <col min="9738" max="9738" width="9.375" style="41" customWidth="1"/>
    <col min="9739" max="9739" width="6.25" style="41" customWidth="1"/>
    <col min="9740" max="9740" width="9.375" style="41" customWidth="1"/>
    <col min="9741" max="9741" width="1.125" style="41" customWidth="1"/>
    <col min="9742" max="9742" width="5.25" style="41" customWidth="1"/>
    <col min="9743" max="9984" width="10" style="41"/>
    <col min="9985" max="9985" width="1.25" style="41" customWidth="1"/>
    <col min="9986" max="9986" width="11.375" style="41" customWidth="1"/>
    <col min="9987" max="9987" width="6.25" style="41" customWidth="1"/>
    <col min="9988" max="9988" width="9.375" style="41" customWidth="1"/>
    <col min="9989" max="9989" width="6.25" style="41" customWidth="1"/>
    <col min="9990" max="9990" width="9.375" style="41" customWidth="1"/>
    <col min="9991" max="9991" width="6.25" style="41" customWidth="1"/>
    <col min="9992" max="9992" width="9.375" style="41" customWidth="1"/>
    <col min="9993" max="9993" width="6.125" style="41" customWidth="1"/>
    <col min="9994" max="9994" width="9.375" style="41" customWidth="1"/>
    <col min="9995" max="9995" width="6.25" style="41" customWidth="1"/>
    <col min="9996" max="9996" width="9.375" style="41" customWidth="1"/>
    <col min="9997" max="9997" width="1.125" style="41" customWidth="1"/>
    <col min="9998" max="9998" width="5.25" style="41" customWidth="1"/>
    <col min="9999" max="10240" width="10" style="41"/>
    <col min="10241" max="10241" width="1.25" style="41" customWidth="1"/>
    <col min="10242" max="10242" width="11.375" style="41" customWidth="1"/>
    <col min="10243" max="10243" width="6.25" style="41" customWidth="1"/>
    <col min="10244" max="10244" width="9.375" style="41" customWidth="1"/>
    <col min="10245" max="10245" width="6.25" style="41" customWidth="1"/>
    <col min="10246" max="10246" width="9.375" style="41" customWidth="1"/>
    <col min="10247" max="10247" width="6.25" style="41" customWidth="1"/>
    <col min="10248" max="10248" width="9.375" style="41" customWidth="1"/>
    <col min="10249" max="10249" width="6.125" style="41" customWidth="1"/>
    <col min="10250" max="10250" width="9.375" style="41" customWidth="1"/>
    <col min="10251" max="10251" width="6.25" style="41" customWidth="1"/>
    <col min="10252" max="10252" width="9.375" style="41" customWidth="1"/>
    <col min="10253" max="10253" width="1.125" style="41" customWidth="1"/>
    <col min="10254" max="10254" width="5.25" style="41" customWidth="1"/>
    <col min="10255" max="10496" width="10" style="41"/>
    <col min="10497" max="10497" width="1.25" style="41" customWidth="1"/>
    <col min="10498" max="10498" width="11.375" style="41" customWidth="1"/>
    <col min="10499" max="10499" width="6.25" style="41" customWidth="1"/>
    <col min="10500" max="10500" width="9.375" style="41" customWidth="1"/>
    <col min="10501" max="10501" width="6.25" style="41" customWidth="1"/>
    <col min="10502" max="10502" width="9.375" style="41" customWidth="1"/>
    <col min="10503" max="10503" width="6.25" style="41" customWidth="1"/>
    <col min="10504" max="10504" width="9.375" style="41" customWidth="1"/>
    <col min="10505" max="10505" width="6.125" style="41" customWidth="1"/>
    <col min="10506" max="10506" width="9.375" style="41" customWidth="1"/>
    <col min="10507" max="10507" width="6.25" style="41" customWidth="1"/>
    <col min="10508" max="10508" width="9.375" style="41" customWidth="1"/>
    <col min="10509" max="10509" width="1.125" style="41" customWidth="1"/>
    <col min="10510" max="10510" width="5.25" style="41" customWidth="1"/>
    <col min="10511" max="10752" width="10" style="41"/>
    <col min="10753" max="10753" width="1.25" style="41" customWidth="1"/>
    <col min="10754" max="10754" width="11.375" style="41" customWidth="1"/>
    <col min="10755" max="10755" width="6.25" style="41" customWidth="1"/>
    <col min="10756" max="10756" width="9.375" style="41" customWidth="1"/>
    <col min="10757" max="10757" width="6.25" style="41" customWidth="1"/>
    <col min="10758" max="10758" width="9.375" style="41" customWidth="1"/>
    <col min="10759" max="10759" width="6.25" style="41" customWidth="1"/>
    <col min="10760" max="10760" width="9.375" style="41" customWidth="1"/>
    <col min="10761" max="10761" width="6.125" style="41" customWidth="1"/>
    <col min="10762" max="10762" width="9.375" style="41" customWidth="1"/>
    <col min="10763" max="10763" width="6.25" style="41" customWidth="1"/>
    <col min="10764" max="10764" width="9.375" style="41" customWidth="1"/>
    <col min="10765" max="10765" width="1.125" style="41" customWidth="1"/>
    <col min="10766" max="10766" width="5.25" style="41" customWidth="1"/>
    <col min="10767" max="11008" width="10" style="41"/>
    <col min="11009" max="11009" width="1.25" style="41" customWidth="1"/>
    <col min="11010" max="11010" width="11.375" style="41" customWidth="1"/>
    <col min="11011" max="11011" width="6.25" style="41" customWidth="1"/>
    <col min="11012" max="11012" width="9.375" style="41" customWidth="1"/>
    <col min="11013" max="11013" width="6.25" style="41" customWidth="1"/>
    <col min="11014" max="11014" width="9.375" style="41" customWidth="1"/>
    <col min="11015" max="11015" width="6.25" style="41" customWidth="1"/>
    <col min="11016" max="11016" width="9.375" style="41" customWidth="1"/>
    <col min="11017" max="11017" width="6.125" style="41" customWidth="1"/>
    <col min="11018" max="11018" width="9.375" style="41" customWidth="1"/>
    <col min="11019" max="11019" width="6.25" style="41" customWidth="1"/>
    <col min="11020" max="11020" width="9.375" style="41" customWidth="1"/>
    <col min="11021" max="11021" width="1.125" style="41" customWidth="1"/>
    <col min="11022" max="11022" width="5.25" style="41" customWidth="1"/>
    <col min="11023" max="11264" width="10" style="41"/>
    <col min="11265" max="11265" width="1.25" style="41" customWidth="1"/>
    <col min="11266" max="11266" width="11.375" style="41" customWidth="1"/>
    <col min="11267" max="11267" width="6.25" style="41" customWidth="1"/>
    <col min="11268" max="11268" width="9.375" style="41" customWidth="1"/>
    <col min="11269" max="11269" width="6.25" style="41" customWidth="1"/>
    <col min="11270" max="11270" width="9.375" style="41" customWidth="1"/>
    <col min="11271" max="11271" width="6.25" style="41" customWidth="1"/>
    <col min="11272" max="11272" width="9.375" style="41" customWidth="1"/>
    <col min="11273" max="11273" width="6.125" style="41" customWidth="1"/>
    <col min="11274" max="11274" width="9.375" style="41" customWidth="1"/>
    <col min="11275" max="11275" width="6.25" style="41" customWidth="1"/>
    <col min="11276" max="11276" width="9.375" style="41" customWidth="1"/>
    <col min="11277" max="11277" width="1.125" style="41" customWidth="1"/>
    <col min="11278" max="11278" width="5.25" style="41" customWidth="1"/>
    <col min="11279" max="11520" width="10" style="41"/>
    <col min="11521" max="11521" width="1.25" style="41" customWidth="1"/>
    <col min="11522" max="11522" width="11.375" style="41" customWidth="1"/>
    <col min="11523" max="11523" width="6.25" style="41" customWidth="1"/>
    <col min="11524" max="11524" width="9.375" style="41" customWidth="1"/>
    <col min="11525" max="11525" width="6.25" style="41" customWidth="1"/>
    <col min="11526" max="11526" width="9.375" style="41" customWidth="1"/>
    <col min="11527" max="11527" width="6.25" style="41" customWidth="1"/>
    <col min="11528" max="11528" width="9.375" style="41" customWidth="1"/>
    <col min="11529" max="11529" width="6.125" style="41" customWidth="1"/>
    <col min="11530" max="11530" width="9.375" style="41" customWidth="1"/>
    <col min="11531" max="11531" width="6.25" style="41" customWidth="1"/>
    <col min="11532" max="11532" width="9.375" style="41" customWidth="1"/>
    <col min="11533" max="11533" width="1.125" style="41" customWidth="1"/>
    <col min="11534" max="11534" width="5.25" style="41" customWidth="1"/>
    <col min="11535" max="11776" width="10" style="41"/>
    <col min="11777" max="11777" width="1.25" style="41" customWidth="1"/>
    <col min="11778" max="11778" width="11.375" style="41" customWidth="1"/>
    <col min="11779" max="11779" width="6.25" style="41" customWidth="1"/>
    <col min="11780" max="11780" width="9.375" style="41" customWidth="1"/>
    <col min="11781" max="11781" width="6.25" style="41" customWidth="1"/>
    <col min="11782" max="11782" width="9.375" style="41" customWidth="1"/>
    <col min="11783" max="11783" width="6.25" style="41" customWidth="1"/>
    <col min="11784" max="11784" width="9.375" style="41" customWidth="1"/>
    <col min="11785" max="11785" width="6.125" style="41" customWidth="1"/>
    <col min="11786" max="11786" width="9.375" style="41" customWidth="1"/>
    <col min="11787" max="11787" width="6.25" style="41" customWidth="1"/>
    <col min="11788" max="11788" width="9.375" style="41" customWidth="1"/>
    <col min="11789" max="11789" width="1.125" style="41" customWidth="1"/>
    <col min="11790" max="11790" width="5.25" style="41" customWidth="1"/>
    <col min="11791" max="12032" width="10" style="41"/>
    <col min="12033" max="12033" width="1.25" style="41" customWidth="1"/>
    <col min="12034" max="12034" width="11.375" style="41" customWidth="1"/>
    <col min="12035" max="12035" width="6.25" style="41" customWidth="1"/>
    <col min="12036" max="12036" width="9.375" style="41" customWidth="1"/>
    <col min="12037" max="12037" width="6.25" style="41" customWidth="1"/>
    <col min="12038" max="12038" width="9.375" style="41" customWidth="1"/>
    <col min="12039" max="12039" width="6.25" style="41" customWidth="1"/>
    <col min="12040" max="12040" width="9.375" style="41" customWidth="1"/>
    <col min="12041" max="12041" width="6.125" style="41" customWidth="1"/>
    <col min="12042" max="12042" width="9.375" style="41" customWidth="1"/>
    <col min="12043" max="12043" width="6.25" style="41" customWidth="1"/>
    <col min="12044" max="12044" width="9.375" style="41" customWidth="1"/>
    <col min="12045" max="12045" width="1.125" style="41" customWidth="1"/>
    <col min="12046" max="12046" width="5.25" style="41" customWidth="1"/>
    <col min="12047" max="12288" width="10" style="41"/>
    <col min="12289" max="12289" width="1.25" style="41" customWidth="1"/>
    <col min="12290" max="12290" width="11.375" style="41" customWidth="1"/>
    <col min="12291" max="12291" width="6.25" style="41" customWidth="1"/>
    <col min="12292" max="12292" width="9.375" style="41" customWidth="1"/>
    <col min="12293" max="12293" width="6.25" style="41" customWidth="1"/>
    <col min="12294" max="12294" width="9.375" style="41" customWidth="1"/>
    <col min="12295" max="12295" width="6.25" style="41" customWidth="1"/>
    <col min="12296" max="12296" width="9.375" style="41" customWidth="1"/>
    <col min="12297" max="12297" width="6.125" style="41" customWidth="1"/>
    <col min="12298" max="12298" width="9.375" style="41" customWidth="1"/>
    <col min="12299" max="12299" width="6.25" style="41" customWidth="1"/>
    <col min="12300" max="12300" width="9.375" style="41" customWidth="1"/>
    <col min="12301" max="12301" width="1.125" style="41" customWidth="1"/>
    <col min="12302" max="12302" width="5.25" style="41" customWidth="1"/>
    <col min="12303" max="12544" width="10" style="41"/>
    <col min="12545" max="12545" width="1.25" style="41" customWidth="1"/>
    <col min="12546" max="12546" width="11.375" style="41" customWidth="1"/>
    <col min="12547" max="12547" width="6.25" style="41" customWidth="1"/>
    <col min="12548" max="12548" width="9.375" style="41" customWidth="1"/>
    <col min="12549" max="12549" width="6.25" style="41" customWidth="1"/>
    <col min="12550" max="12550" width="9.375" style="41" customWidth="1"/>
    <col min="12551" max="12551" width="6.25" style="41" customWidth="1"/>
    <col min="12552" max="12552" width="9.375" style="41" customWidth="1"/>
    <col min="12553" max="12553" width="6.125" style="41" customWidth="1"/>
    <col min="12554" max="12554" width="9.375" style="41" customWidth="1"/>
    <col min="12555" max="12555" width="6.25" style="41" customWidth="1"/>
    <col min="12556" max="12556" width="9.375" style="41" customWidth="1"/>
    <col min="12557" max="12557" width="1.125" style="41" customWidth="1"/>
    <col min="12558" max="12558" width="5.25" style="41" customWidth="1"/>
    <col min="12559" max="12800" width="10" style="41"/>
    <col min="12801" max="12801" width="1.25" style="41" customWidth="1"/>
    <col min="12802" max="12802" width="11.375" style="41" customWidth="1"/>
    <col min="12803" max="12803" width="6.25" style="41" customWidth="1"/>
    <col min="12804" max="12804" width="9.375" style="41" customWidth="1"/>
    <col min="12805" max="12805" width="6.25" style="41" customWidth="1"/>
    <col min="12806" max="12806" width="9.375" style="41" customWidth="1"/>
    <col min="12807" max="12807" width="6.25" style="41" customWidth="1"/>
    <col min="12808" max="12808" width="9.375" style="41" customWidth="1"/>
    <col min="12809" max="12809" width="6.125" style="41" customWidth="1"/>
    <col min="12810" max="12810" width="9.375" style="41" customWidth="1"/>
    <col min="12811" max="12811" width="6.25" style="41" customWidth="1"/>
    <col min="12812" max="12812" width="9.375" style="41" customWidth="1"/>
    <col min="12813" max="12813" width="1.125" style="41" customWidth="1"/>
    <col min="12814" max="12814" width="5.25" style="41" customWidth="1"/>
    <col min="12815" max="13056" width="10" style="41"/>
    <col min="13057" max="13057" width="1.25" style="41" customWidth="1"/>
    <col min="13058" max="13058" width="11.375" style="41" customWidth="1"/>
    <col min="13059" max="13059" width="6.25" style="41" customWidth="1"/>
    <col min="13060" max="13060" width="9.375" style="41" customWidth="1"/>
    <col min="13061" max="13061" width="6.25" style="41" customWidth="1"/>
    <col min="13062" max="13062" width="9.375" style="41" customWidth="1"/>
    <col min="13063" max="13063" width="6.25" style="41" customWidth="1"/>
    <col min="13064" max="13064" width="9.375" style="41" customWidth="1"/>
    <col min="13065" max="13065" width="6.125" style="41" customWidth="1"/>
    <col min="13066" max="13066" width="9.375" style="41" customWidth="1"/>
    <col min="13067" max="13067" width="6.25" style="41" customWidth="1"/>
    <col min="13068" max="13068" width="9.375" style="41" customWidth="1"/>
    <col min="13069" max="13069" width="1.125" style="41" customWidth="1"/>
    <col min="13070" max="13070" width="5.25" style="41" customWidth="1"/>
    <col min="13071" max="13312" width="10" style="41"/>
    <col min="13313" max="13313" width="1.25" style="41" customWidth="1"/>
    <col min="13314" max="13314" width="11.375" style="41" customWidth="1"/>
    <col min="13315" max="13315" width="6.25" style="41" customWidth="1"/>
    <col min="13316" max="13316" width="9.375" style="41" customWidth="1"/>
    <col min="13317" max="13317" width="6.25" style="41" customWidth="1"/>
    <col min="13318" max="13318" width="9.375" style="41" customWidth="1"/>
    <col min="13319" max="13319" width="6.25" style="41" customWidth="1"/>
    <col min="13320" max="13320" width="9.375" style="41" customWidth="1"/>
    <col min="13321" max="13321" width="6.125" style="41" customWidth="1"/>
    <col min="13322" max="13322" width="9.375" style="41" customWidth="1"/>
    <col min="13323" max="13323" width="6.25" style="41" customWidth="1"/>
    <col min="13324" max="13324" width="9.375" style="41" customWidth="1"/>
    <col min="13325" max="13325" width="1.125" style="41" customWidth="1"/>
    <col min="13326" max="13326" width="5.25" style="41" customWidth="1"/>
    <col min="13327" max="13568" width="10" style="41"/>
    <col min="13569" max="13569" width="1.25" style="41" customWidth="1"/>
    <col min="13570" max="13570" width="11.375" style="41" customWidth="1"/>
    <col min="13571" max="13571" width="6.25" style="41" customWidth="1"/>
    <col min="13572" max="13572" width="9.375" style="41" customWidth="1"/>
    <col min="13573" max="13573" width="6.25" style="41" customWidth="1"/>
    <col min="13574" max="13574" width="9.375" style="41" customWidth="1"/>
    <col min="13575" max="13575" width="6.25" style="41" customWidth="1"/>
    <col min="13576" max="13576" width="9.375" style="41" customWidth="1"/>
    <col min="13577" max="13577" width="6.125" style="41" customWidth="1"/>
    <col min="13578" max="13578" width="9.375" style="41" customWidth="1"/>
    <col min="13579" max="13579" width="6.25" style="41" customWidth="1"/>
    <col min="13580" max="13580" width="9.375" style="41" customWidth="1"/>
    <col min="13581" max="13581" width="1.125" style="41" customWidth="1"/>
    <col min="13582" max="13582" width="5.25" style="41" customWidth="1"/>
    <col min="13583" max="13824" width="10" style="41"/>
    <col min="13825" max="13825" width="1.25" style="41" customWidth="1"/>
    <col min="13826" max="13826" width="11.375" style="41" customWidth="1"/>
    <col min="13827" max="13827" width="6.25" style="41" customWidth="1"/>
    <col min="13828" max="13828" width="9.375" style="41" customWidth="1"/>
    <col min="13829" max="13829" width="6.25" style="41" customWidth="1"/>
    <col min="13830" max="13830" width="9.375" style="41" customWidth="1"/>
    <col min="13831" max="13831" width="6.25" style="41" customWidth="1"/>
    <col min="13832" max="13832" width="9.375" style="41" customWidth="1"/>
    <col min="13833" max="13833" width="6.125" style="41" customWidth="1"/>
    <col min="13834" max="13834" width="9.375" style="41" customWidth="1"/>
    <col min="13835" max="13835" width="6.25" style="41" customWidth="1"/>
    <col min="13836" max="13836" width="9.375" style="41" customWidth="1"/>
    <col min="13837" max="13837" width="1.125" style="41" customWidth="1"/>
    <col min="13838" max="13838" width="5.25" style="41" customWidth="1"/>
    <col min="13839" max="14080" width="10" style="41"/>
    <col min="14081" max="14081" width="1.25" style="41" customWidth="1"/>
    <col min="14082" max="14082" width="11.375" style="41" customWidth="1"/>
    <col min="14083" max="14083" width="6.25" style="41" customWidth="1"/>
    <col min="14084" max="14084" width="9.375" style="41" customWidth="1"/>
    <col min="14085" max="14085" width="6.25" style="41" customWidth="1"/>
    <col min="14086" max="14086" width="9.375" style="41" customWidth="1"/>
    <col min="14087" max="14087" width="6.25" style="41" customWidth="1"/>
    <col min="14088" max="14088" width="9.375" style="41" customWidth="1"/>
    <col min="14089" max="14089" width="6.125" style="41" customWidth="1"/>
    <col min="14090" max="14090" width="9.375" style="41" customWidth="1"/>
    <col min="14091" max="14091" width="6.25" style="41" customWidth="1"/>
    <col min="14092" max="14092" width="9.375" style="41" customWidth="1"/>
    <col min="14093" max="14093" width="1.125" style="41" customWidth="1"/>
    <col min="14094" max="14094" width="5.25" style="41" customWidth="1"/>
    <col min="14095" max="14336" width="10" style="41"/>
    <col min="14337" max="14337" width="1.25" style="41" customWidth="1"/>
    <col min="14338" max="14338" width="11.375" style="41" customWidth="1"/>
    <col min="14339" max="14339" width="6.25" style="41" customWidth="1"/>
    <col min="14340" max="14340" width="9.375" style="41" customWidth="1"/>
    <col min="14341" max="14341" width="6.25" style="41" customWidth="1"/>
    <col min="14342" max="14342" width="9.375" style="41" customWidth="1"/>
    <col min="14343" max="14343" width="6.25" style="41" customWidth="1"/>
    <col min="14344" max="14344" width="9.375" style="41" customWidth="1"/>
    <col min="14345" max="14345" width="6.125" style="41" customWidth="1"/>
    <col min="14346" max="14346" width="9.375" style="41" customWidth="1"/>
    <col min="14347" max="14347" width="6.25" style="41" customWidth="1"/>
    <col min="14348" max="14348" width="9.375" style="41" customWidth="1"/>
    <col min="14349" max="14349" width="1.125" style="41" customWidth="1"/>
    <col min="14350" max="14350" width="5.25" style="41" customWidth="1"/>
    <col min="14351" max="14592" width="10" style="41"/>
    <col min="14593" max="14593" width="1.25" style="41" customWidth="1"/>
    <col min="14594" max="14594" width="11.375" style="41" customWidth="1"/>
    <col min="14595" max="14595" width="6.25" style="41" customWidth="1"/>
    <col min="14596" max="14596" width="9.375" style="41" customWidth="1"/>
    <col min="14597" max="14597" width="6.25" style="41" customWidth="1"/>
    <col min="14598" max="14598" width="9.375" style="41" customWidth="1"/>
    <col min="14599" max="14599" width="6.25" style="41" customWidth="1"/>
    <col min="14600" max="14600" width="9.375" style="41" customWidth="1"/>
    <col min="14601" max="14601" width="6.125" style="41" customWidth="1"/>
    <col min="14602" max="14602" width="9.375" style="41" customWidth="1"/>
    <col min="14603" max="14603" width="6.25" style="41" customWidth="1"/>
    <col min="14604" max="14604" width="9.375" style="41" customWidth="1"/>
    <col min="14605" max="14605" width="1.125" style="41" customWidth="1"/>
    <col min="14606" max="14606" width="5.25" style="41" customWidth="1"/>
    <col min="14607" max="14848" width="10" style="41"/>
    <col min="14849" max="14849" width="1.25" style="41" customWidth="1"/>
    <col min="14850" max="14850" width="11.375" style="41" customWidth="1"/>
    <col min="14851" max="14851" width="6.25" style="41" customWidth="1"/>
    <col min="14852" max="14852" width="9.375" style="41" customWidth="1"/>
    <col min="14853" max="14853" width="6.25" style="41" customWidth="1"/>
    <col min="14854" max="14854" width="9.375" style="41" customWidth="1"/>
    <col min="14855" max="14855" width="6.25" style="41" customWidth="1"/>
    <col min="14856" max="14856" width="9.375" style="41" customWidth="1"/>
    <col min="14857" max="14857" width="6.125" style="41" customWidth="1"/>
    <col min="14858" max="14858" width="9.375" style="41" customWidth="1"/>
    <col min="14859" max="14859" width="6.25" style="41" customWidth="1"/>
    <col min="14860" max="14860" width="9.375" style="41" customWidth="1"/>
    <col min="14861" max="14861" width="1.125" style="41" customWidth="1"/>
    <col min="14862" max="14862" width="5.25" style="41" customWidth="1"/>
    <col min="14863" max="15104" width="10" style="41"/>
    <col min="15105" max="15105" width="1.25" style="41" customWidth="1"/>
    <col min="15106" max="15106" width="11.375" style="41" customWidth="1"/>
    <col min="15107" max="15107" width="6.25" style="41" customWidth="1"/>
    <col min="15108" max="15108" width="9.375" style="41" customWidth="1"/>
    <col min="15109" max="15109" width="6.25" style="41" customWidth="1"/>
    <col min="15110" max="15110" width="9.375" style="41" customWidth="1"/>
    <col min="15111" max="15111" width="6.25" style="41" customWidth="1"/>
    <col min="15112" max="15112" width="9.375" style="41" customWidth="1"/>
    <col min="15113" max="15113" width="6.125" style="41" customWidth="1"/>
    <col min="15114" max="15114" width="9.375" style="41" customWidth="1"/>
    <col min="15115" max="15115" width="6.25" style="41" customWidth="1"/>
    <col min="15116" max="15116" width="9.375" style="41" customWidth="1"/>
    <col min="15117" max="15117" width="1.125" style="41" customWidth="1"/>
    <col min="15118" max="15118" width="5.25" style="41" customWidth="1"/>
    <col min="15119" max="15360" width="10" style="41"/>
    <col min="15361" max="15361" width="1.25" style="41" customWidth="1"/>
    <col min="15362" max="15362" width="11.375" style="41" customWidth="1"/>
    <col min="15363" max="15363" width="6.25" style="41" customWidth="1"/>
    <col min="15364" max="15364" width="9.375" style="41" customWidth="1"/>
    <col min="15365" max="15365" width="6.25" style="41" customWidth="1"/>
    <col min="15366" max="15366" width="9.375" style="41" customWidth="1"/>
    <col min="15367" max="15367" width="6.25" style="41" customWidth="1"/>
    <col min="15368" max="15368" width="9.375" style="41" customWidth="1"/>
    <col min="15369" max="15369" width="6.125" style="41" customWidth="1"/>
    <col min="15370" max="15370" width="9.375" style="41" customWidth="1"/>
    <col min="15371" max="15371" width="6.25" style="41" customWidth="1"/>
    <col min="15372" max="15372" width="9.375" style="41" customWidth="1"/>
    <col min="15373" max="15373" width="1.125" style="41" customWidth="1"/>
    <col min="15374" max="15374" width="5.25" style="41" customWidth="1"/>
    <col min="15375" max="15616" width="10" style="41"/>
    <col min="15617" max="15617" width="1.25" style="41" customWidth="1"/>
    <col min="15618" max="15618" width="11.375" style="41" customWidth="1"/>
    <col min="15619" max="15619" width="6.25" style="41" customWidth="1"/>
    <col min="15620" max="15620" width="9.375" style="41" customWidth="1"/>
    <col min="15621" max="15621" width="6.25" style="41" customWidth="1"/>
    <col min="15622" max="15622" width="9.375" style="41" customWidth="1"/>
    <col min="15623" max="15623" width="6.25" style="41" customWidth="1"/>
    <col min="15624" max="15624" width="9.375" style="41" customWidth="1"/>
    <col min="15625" max="15625" width="6.125" style="41" customWidth="1"/>
    <col min="15626" max="15626" width="9.375" style="41" customWidth="1"/>
    <col min="15627" max="15627" width="6.25" style="41" customWidth="1"/>
    <col min="15628" max="15628" width="9.375" style="41" customWidth="1"/>
    <col min="15629" max="15629" width="1.125" style="41" customWidth="1"/>
    <col min="15630" max="15630" width="5.25" style="41" customWidth="1"/>
    <col min="15631" max="15872" width="10" style="41"/>
    <col min="15873" max="15873" width="1.25" style="41" customWidth="1"/>
    <col min="15874" max="15874" width="11.375" style="41" customWidth="1"/>
    <col min="15875" max="15875" width="6.25" style="41" customWidth="1"/>
    <col min="15876" max="15876" width="9.375" style="41" customWidth="1"/>
    <col min="15877" max="15877" width="6.25" style="41" customWidth="1"/>
    <col min="15878" max="15878" width="9.375" style="41" customWidth="1"/>
    <col min="15879" max="15879" width="6.25" style="41" customWidth="1"/>
    <col min="15880" max="15880" width="9.375" style="41" customWidth="1"/>
    <col min="15881" max="15881" width="6.125" style="41" customWidth="1"/>
    <col min="15882" max="15882" width="9.375" style="41" customWidth="1"/>
    <col min="15883" max="15883" width="6.25" style="41" customWidth="1"/>
    <col min="15884" max="15884" width="9.375" style="41" customWidth="1"/>
    <col min="15885" max="15885" width="1.125" style="41" customWidth="1"/>
    <col min="15886" max="15886" width="5.25" style="41" customWidth="1"/>
    <col min="15887" max="16128" width="10" style="41"/>
    <col min="16129" max="16129" width="1.25" style="41" customWidth="1"/>
    <col min="16130" max="16130" width="11.375" style="41" customWidth="1"/>
    <col min="16131" max="16131" width="6.25" style="41" customWidth="1"/>
    <col min="16132" max="16132" width="9.375" style="41" customWidth="1"/>
    <col min="16133" max="16133" width="6.25" style="41" customWidth="1"/>
    <col min="16134" max="16134" width="9.375" style="41" customWidth="1"/>
    <col min="16135" max="16135" width="6.25" style="41" customWidth="1"/>
    <col min="16136" max="16136" width="9.375" style="41" customWidth="1"/>
    <col min="16137" max="16137" width="6.125" style="41" customWidth="1"/>
    <col min="16138" max="16138" width="9.375" style="41" customWidth="1"/>
    <col min="16139" max="16139" width="6.25" style="41" customWidth="1"/>
    <col min="16140" max="16140" width="9.375" style="41" customWidth="1"/>
    <col min="16141" max="16141" width="1.125" style="41" customWidth="1"/>
    <col min="16142" max="16142" width="5.25" style="41" customWidth="1"/>
    <col min="16143" max="16384" width="10" style="41"/>
  </cols>
  <sheetData>
    <row r="1" spans="2:12" ht="14.25" x14ac:dyDescent="0.2">
      <c r="B1" s="43" t="s">
        <v>89</v>
      </c>
      <c r="L1" s="48" t="s">
        <v>82</v>
      </c>
    </row>
    <row r="2" spans="2:12" ht="15" customHeight="1" x14ac:dyDescent="0.2">
      <c r="C2" s="49" t="s">
        <v>38</v>
      </c>
      <c r="L2" s="48" t="s">
        <v>40</v>
      </c>
    </row>
    <row r="3" spans="2:12" ht="14.1" customHeight="1" x14ac:dyDescent="0.2">
      <c r="B3" s="119" t="s">
        <v>2</v>
      </c>
      <c r="C3" s="121" t="s">
        <v>54</v>
      </c>
      <c r="D3" s="122"/>
      <c r="E3" s="121" t="s">
        <v>34</v>
      </c>
      <c r="F3" s="122"/>
      <c r="G3" s="121" t="s">
        <v>45</v>
      </c>
      <c r="H3" s="122"/>
      <c r="I3" s="119" t="s">
        <v>7</v>
      </c>
      <c r="J3" s="120"/>
      <c r="K3" s="119" t="s">
        <v>55</v>
      </c>
      <c r="L3" s="120"/>
    </row>
    <row r="4" spans="2:12" ht="14.1" customHeight="1" x14ac:dyDescent="0.2">
      <c r="B4" s="120"/>
      <c r="C4" s="50" t="s">
        <v>46</v>
      </c>
      <c r="D4" s="50" t="s">
        <v>47</v>
      </c>
      <c r="E4" s="50" t="s">
        <v>46</v>
      </c>
      <c r="F4" s="50" t="s">
        <v>47</v>
      </c>
      <c r="G4" s="50" t="s">
        <v>46</v>
      </c>
      <c r="H4" s="50" t="s">
        <v>47</v>
      </c>
      <c r="I4" s="50" t="s">
        <v>46</v>
      </c>
      <c r="J4" s="50" t="s">
        <v>47</v>
      </c>
      <c r="K4" s="50" t="s">
        <v>46</v>
      </c>
      <c r="L4" s="50" t="s">
        <v>47</v>
      </c>
    </row>
    <row r="5" spans="2:12" ht="15" customHeight="1" x14ac:dyDescent="0.2">
      <c r="B5" s="54" t="s">
        <v>17</v>
      </c>
      <c r="C5" s="32">
        <v>1885</v>
      </c>
      <c r="D5" s="15">
        <v>433402</v>
      </c>
      <c r="E5" s="32">
        <v>1877</v>
      </c>
      <c r="F5" s="15">
        <v>418080</v>
      </c>
      <c r="G5" s="32">
        <v>1375</v>
      </c>
      <c r="H5" s="15">
        <v>348596</v>
      </c>
      <c r="I5" s="32">
        <v>2124</v>
      </c>
      <c r="J5" s="15">
        <v>574405</v>
      </c>
      <c r="K5" s="32">
        <v>5876</v>
      </c>
      <c r="L5" s="15">
        <v>1916163</v>
      </c>
    </row>
    <row r="6" spans="2:12" ht="15" customHeight="1" x14ac:dyDescent="0.2">
      <c r="B6" s="45" t="s">
        <v>48</v>
      </c>
      <c r="C6" s="51">
        <f>IF(ISERROR(C5/$G$14*100)=TRUE,0,C5/$G$14*100)</f>
        <v>6.3233814156323387</v>
      </c>
      <c r="D6" s="51">
        <f>IF(ISERROR(D5/$H$14*100)=TRUE,0,D5/$H$14*100)</f>
        <v>3.3811532082073175</v>
      </c>
      <c r="E6" s="51">
        <f>IF(ISERROR(E5/$G$14*100)=TRUE,0,E5/$G$14*100)</f>
        <v>6.2965447836296544</v>
      </c>
      <c r="F6" s="51">
        <f>IF(ISERROR(F5/$H$14*100)=TRUE,0,F5/$H$14*100)</f>
        <v>3.261619773991157</v>
      </c>
      <c r="G6" s="51">
        <f>IF(ISERROR(G5/$G$14*100)=TRUE,0,G5/$G$14*100)</f>
        <v>4.6125461254612548</v>
      </c>
      <c r="H6" s="51">
        <f>IF(ISERROR(H5/$H$14*100)=TRUE,0,H5/$H$14*100)</f>
        <v>2.719545557630648</v>
      </c>
      <c r="I6" s="51">
        <f>IF(ISERROR(I5/$G$14*100)=TRUE,0,I5/$G$14*100)</f>
        <v>7.1251257967125126</v>
      </c>
      <c r="J6" s="51">
        <f>IF(ISERROR(J5/$H$14*100)=TRUE,0,J5/$H$14*100)</f>
        <v>4.4811775408519665</v>
      </c>
      <c r="K6" s="51">
        <f>IF(ISERROR(K5/$G$14*100)=TRUE,0,K5/$G$14*100)</f>
        <v>19.711506205971148</v>
      </c>
      <c r="L6" s="51">
        <f>IF(ISERROR(L5/$H$14*100)=TRUE,0,L5/$H$14*100)</f>
        <v>14.948801978066918</v>
      </c>
    </row>
    <row r="7" spans="2:12" ht="15" customHeight="1" x14ac:dyDescent="0.2">
      <c r="B7" s="54" t="s">
        <v>49</v>
      </c>
      <c r="C7" s="15">
        <v>11631</v>
      </c>
      <c r="D7" s="15">
        <v>2799080</v>
      </c>
      <c r="E7" s="15">
        <v>8298</v>
      </c>
      <c r="F7" s="15">
        <v>1959042</v>
      </c>
      <c r="G7" s="15">
        <v>4743</v>
      </c>
      <c r="H7" s="15">
        <v>1322625</v>
      </c>
      <c r="I7" s="15">
        <v>5335</v>
      </c>
      <c r="J7" s="15">
        <v>2250180</v>
      </c>
      <c r="K7" s="15">
        <v>6778</v>
      </c>
      <c r="L7" s="15">
        <v>2996831</v>
      </c>
    </row>
    <row r="8" spans="2:12" ht="15" customHeight="1" x14ac:dyDescent="0.2">
      <c r="B8" s="46" t="s">
        <v>48</v>
      </c>
      <c r="C8" s="51">
        <f>IF(ISERROR(C7/$G$16*100)=TRUE,0,C7/$G$16*100)</f>
        <v>28.418197810789682</v>
      </c>
      <c r="D8" s="51">
        <f>IF(ISERROR(D7/$H$16*100)=TRUE,0,D7/$H$16*100)</f>
        <v>20.50337684407917</v>
      </c>
      <c r="E8" s="51">
        <f>IF(ISERROR(E7/$G$16*100)=TRUE,0,E7/$G$16*100)</f>
        <v>20.274628616106334</v>
      </c>
      <c r="F8" s="51">
        <f>IF(ISERROR(F7/$H$16*100)=TRUE,0,F7/$H$16*100)</f>
        <v>14.350063727860062</v>
      </c>
      <c r="G8" s="51">
        <f>IF(ISERROR(G7/$G$16*100)=TRUE,0,G7/$G$16*100)</f>
        <v>11.588643471462081</v>
      </c>
      <c r="H8" s="51">
        <f>IF(ISERROR(H7/$H$16*100)=TRUE,0,H7/$H$16*100)</f>
        <v>9.6882828637981806</v>
      </c>
      <c r="I8" s="51">
        <f>IF(ISERROR(I7/$G$16*100)=TRUE,0,I7/$G$16*100)</f>
        <v>13.035086004691166</v>
      </c>
      <c r="J8" s="51">
        <f>IF(ISERROR(J7/$H$16*100)=TRUE,0,J7/$H$16*100)</f>
        <v>16.48266162703819</v>
      </c>
      <c r="K8" s="51">
        <f>IF(ISERROR(K7/$G$16*100)=TRUE,0,K7/$G$16*100)</f>
        <v>16.560789679437061</v>
      </c>
      <c r="L8" s="51">
        <f>IF(ISERROR(L7/$H$16*100)=TRUE,0,L7/$H$16*100)</f>
        <v>21.951911103297732</v>
      </c>
    </row>
    <row r="9" spans="2:12" ht="15" customHeight="1" x14ac:dyDescent="0.2">
      <c r="B9" s="47" t="s">
        <v>31</v>
      </c>
      <c r="C9" s="52">
        <f t="shared" ref="C9:L9" si="0">SUM(C5,C7)</f>
        <v>13516</v>
      </c>
      <c r="D9" s="52">
        <f t="shared" si="0"/>
        <v>3232482</v>
      </c>
      <c r="E9" s="52">
        <f t="shared" si="0"/>
        <v>10175</v>
      </c>
      <c r="F9" s="52">
        <f t="shared" si="0"/>
        <v>2377122</v>
      </c>
      <c r="G9" s="52">
        <f t="shared" si="0"/>
        <v>6118</v>
      </c>
      <c r="H9" s="52">
        <f t="shared" si="0"/>
        <v>1671221</v>
      </c>
      <c r="I9" s="52">
        <f t="shared" si="0"/>
        <v>7459</v>
      </c>
      <c r="J9" s="52">
        <f t="shared" si="0"/>
        <v>2824585</v>
      </c>
      <c r="K9" s="52">
        <f t="shared" si="0"/>
        <v>12654</v>
      </c>
      <c r="L9" s="52">
        <f t="shared" si="0"/>
        <v>4912994</v>
      </c>
    </row>
    <row r="10" spans="2:12" ht="15" customHeight="1" x14ac:dyDescent="0.2">
      <c r="B10" s="45" t="s">
        <v>48</v>
      </c>
      <c r="C10" s="51">
        <f>IF(ISERROR(C9/$G$18*100)=TRUE,0,C9/$G$18*100)</f>
        <v>19.107127710707118</v>
      </c>
      <c r="D10" s="51">
        <f>IF(ISERROR(D9/$H$18*100)=TRUE,0,D9/$H$18*100)</f>
        <v>12.211883420650517</v>
      </c>
      <c r="E10" s="51">
        <f>IF(ISERROR(E9/$G$18*100)=TRUE,0,E9/$G$18*100)</f>
        <v>14.384065141790833</v>
      </c>
      <c r="F10" s="51">
        <f>IF(ISERROR(F9/$H$18*100)=TRUE,0,F9/$H$18*100)</f>
        <v>8.9804480707591257</v>
      </c>
      <c r="G10" s="51">
        <f>IF(ISERROR(G9/$G$18*100)=TRUE,0,G9/$G$18*100)</f>
        <v>8.6488167604399333</v>
      </c>
      <c r="H10" s="51">
        <f>IF(ISERROR(H9/$H$18*100)=TRUE,0,H9/$H$18*100)</f>
        <v>6.3136487758146771</v>
      </c>
      <c r="I10" s="51">
        <f>IF(ISERROR(I9/$G$18*100)=TRUE,0,I9/$G$18*100)</f>
        <v>10.544544657751139</v>
      </c>
      <c r="J10" s="51">
        <f>IF(ISERROR(J9/$H$18*100)=TRUE,0,J9/$H$18*100)</f>
        <v>10.670903266195493</v>
      </c>
      <c r="K10" s="51">
        <f>IF(ISERROR(K9/$G$18*100)=TRUE,0,K9/$G$18*100)</f>
        <v>17.888546467245327</v>
      </c>
      <c r="L10" s="51">
        <f>IF(ISERROR(L9/$H$18*100)=TRUE,0,L9/$H$18*100)</f>
        <v>18.560632348256068</v>
      </c>
    </row>
    <row r="11" spans="2:12" ht="7.5" customHeight="1" x14ac:dyDescent="0.2"/>
    <row r="12" spans="2:12" ht="14.1" customHeight="1" x14ac:dyDescent="0.2">
      <c r="B12" s="119" t="s">
        <v>2</v>
      </c>
      <c r="C12" s="119" t="s">
        <v>4</v>
      </c>
      <c r="D12" s="120"/>
      <c r="E12" s="119" t="s">
        <v>42</v>
      </c>
      <c r="F12" s="120"/>
      <c r="G12" s="119" t="s">
        <v>31</v>
      </c>
      <c r="H12" s="120"/>
    </row>
    <row r="13" spans="2:12" ht="14.1" customHeight="1" x14ac:dyDescent="0.2">
      <c r="B13" s="120"/>
      <c r="C13" s="50" t="s">
        <v>46</v>
      </c>
      <c r="D13" s="50" t="s">
        <v>47</v>
      </c>
      <c r="E13" s="50" t="s">
        <v>46</v>
      </c>
      <c r="F13" s="50" t="s">
        <v>47</v>
      </c>
      <c r="G13" s="50" t="s">
        <v>46</v>
      </c>
      <c r="H13" s="50" t="s">
        <v>47</v>
      </c>
    </row>
    <row r="14" spans="2:12" ht="15" customHeight="1" x14ac:dyDescent="0.2">
      <c r="B14" s="54" t="s">
        <v>17</v>
      </c>
      <c r="C14" s="32">
        <v>8572</v>
      </c>
      <c r="D14" s="15">
        <v>3934902</v>
      </c>
      <c r="E14" s="32">
        <v>8101</v>
      </c>
      <c r="F14" s="15">
        <v>5192623</v>
      </c>
      <c r="G14" s="32">
        <f>SUM(C5,E5,G5,I5,K5,C14,E14)</f>
        <v>29810</v>
      </c>
      <c r="H14" s="32">
        <f>SUM(D5,F5,H5,J5,L5,D14,F14)</f>
        <v>12818171</v>
      </c>
    </row>
    <row r="15" spans="2:12" ht="15" customHeight="1" x14ac:dyDescent="0.2">
      <c r="B15" s="45" t="s">
        <v>48</v>
      </c>
      <c r="C15" s="51">
        <f>IF(ISERROR(C14/$G$14*100)=TRUE,0,C14/$G$14*100)</f>
        <v>28.755451190875547</v>
      </c>
      <c r="D15" s="51">
        <f>IF(ISERROR(D14/$H$14*100)=TRUE,0,D14/$H$14*100)</f>
        <v>30.697842929385168</v>
      </c>
      <c r="E15" s="51">
        <f>IF(ISERROR(E14/$G$14*100)=TRUE,0,E14/$G$14*100)</f>
        <v>27.175444481717541</v>
      </c>
      <c r="F15" s="51">
        <f>IF(ISERROR(F14/$H$14*100)=TRUE,0,F14/$H$14*100)</f>
        <v>40.50985901186683</v>
      </c>
      <c r="G15" s="51">
        <f>IF(ISERROR(G14/$G$14*100)=TRUE,0,G14/$G$14*100)</f>
        <v>100</v>
      </c>
      <c r="H15" s="51">
        <f>IF(ISERROR(H14/$H$14*100)=TRUE,0,H14/$H$14*100)</f>
        <v>100</v>
      </c>
    </row>
    <row r="16" spans="2:12" ht="15" customHeight="1" x14ac:dyDescent="0.2">
      <c r="B16" s="54" t="s">
        <v>49</v>
      </c>
      <c r="C16" s="15">
        <v>2960</v>
      </c>
      <c r="D16" s="15">
        <v>1412678</v>
      </c>
      <c r="E16" s="15">
        <v>1183</v>
      </c>
      <c r="F16" s="15">
        <v>911364</v>
      </c>
      <c r="G16" s="32">
        <f>SUM(C7,E7,G7,I7,K7,C16,E16)</f>
        <v>40928</v>
      </c>
      <c r="H16" s="32">
        <f>SUM(D7,F7,H7,J7,L7,D16,F16)</f>
        <v>13651800</v>
      </c>
    </row>
    <row r="17" spans="2:12" ht="15" customHeight="1" x14ac:dyDescent="0.2">
      <c r="B17" s="46" t="s">
        <v>48</v>
      </c>
      <c r="C17" s="51">
        <f>IF(ISERROR(C16/$G$16*100)=TRUE,0,C16/$G$16*100)</f>
        <v>7.2322126661454265</v>
      </c>
      <c r="D17" s="51">
        <f>IF(ISERROR(D16/$H$16*100)=TRUE,0,D16/$H$16*100)</f>
        <v>10.347924815775208</v>
      </c>
      <c r="E17" s="51">
        <f>IF(ISERROR(E16/$G$16*100)=TRUE,0,E16/$G$16*100)</f>
        <v>2.8904417513682565</v>
      </c>
      <c r="F17" s="51">
        <f>IF(ISERROR(F16/$H$16*100)=TRUE,0,F16/$H$16*100)</f>
        <v>6.6757790181514522</v>
      </c>
      <c r="G17" s="51">
        <f>IF(ISERROR(G16/$G$16*100)=TRUE,0,G16/$G$16*100)</f>
        <v>100</v>
      </c>
      <c r="H17" s="51">
        <f>IF(ISERROR(H16/$H$16*100)=TRUE,0,H16/$H$16*100)</f>
        <v>100</v>
      </c>
    </row>
    <row r="18" spans="2:12" ht="15" customHeight="1" x14ac:dyDescent="0.2">
      <c r="B18" s="47" t="s">
        <v>31</v>
      </c>
      <c r="C18" s="52">
        <f t="shared" ref="C18:H18" si="1">SUM(C14,C16)</f>
        <v>11532</v>
      </c>
      <c r="D18" s="52">
        <f t="shared" si="1"/>
        <v>5347580</v>
      </c>
      <c r="E18" s="52">
        <f t="shared" si="1"/>
        <v>9284</v>
      </c>
      <c r="F18" s="52">
        <f t="shared" si="1"/>
        <v>6103987</v>
      </c>
      <c r="G18" s="52">
        <f t="shared" si="1"/>
        <v>70738</v>
      </c>
      <c r="H18" s="52">
        <f t="shared" si="1"/>
        <v>26469971</v>
      </c>
    </row>
    <row r="19" spans="2:12" ht="15" customHeight="1" x14ac:dyDescent="0.2">
      <c r="B19" s="45" t="s">
        <v>48</v>
      </c>
      <c r="C19" s="51">
        <f>IF(ISERROR(C18/$G$18*100)=TRUE,0,C18/$G$18*100)</f>
        <v>16.302411716474879</v>
      </c>
      <c r="D19" s="51">
        <f>IF(ISERROR(D18/$H$18*100)=TRUE,0,D18/$H$18*100)</f>
        <v>20.202439964894559</v>
      </c>
      <c r="E19" s="51">
        <f>IF(ISERROR(E18/$G$18*100)=TRUE,0,E18/$G$18*100)</f>
        <v>13.124487545590771</v>
      </c>
      <c r="F19" s="51">
        <f>IF(ISERROR(F18/$H$18*100)=TRUE,0,F18/$H$18*100)</f>
        <v>23.060044153429558</v>
      </c>
      <c r="G19" s="51">
        <f>IF(ISERROR(G18/$G$18*100)=TRUE,0,G18/$G$18*100)</f>
        <v>100</v>
      </c>
      <c r="H19" s="51">
        <f>IF(ISERROR(H18/$H$18*100)=TRUE,0,H18/$H$18*100)</f>
        <v>100</v>
      </c>
    </row>
    <row r="20" spans="2:12" ht="7.5" customHeight="1" x14ac:dyDescent="0.2"/>
    <row r="21" spans="2:12" x14ac:dyDescent="0.2">
      <c r="C21" s="49" t="s">
        <v>51</v>
      </c>
      <c r="L21" s="48"/>
    </row>
    <row r="22" spans="2:12" ht="14.1" customHeight="1" x14ac:dyDescent="0.2">
      <c r="B22" s="119" t="s">
        <v>2</v>
      </c>
      <c r="C22" s="121" t="s">
        <v>54</v>
      </c>
      <c r="D22" s="122"/>
      <c r="E22" s="121" t="s">
        <v>34</v>
      </c>
      <c r="F22" s="122"/>
      <c r="G22" s="121" t="s">
        <v>45</v>
      </c>
      <c r="H22" s="122"/>
      <c r="I22" s="119" t="s">
        <v>7</v>
      </c>
      <c r="J22" s="120"/>
      <c r="K22" s="119" t="s">
        <v>55</v>
      </c>
      <c r="L22" s="120"/>
    </row>
    <row r="23" spans="2:12" ht="14.1" customHeight="1" x14ac:dyDescent="0.2">
      <c r="B23" s="120"/>
      <c r="C23" s="50" t="s">
        <v>46</v>
      </c>
      <c r="D23" s="50" t="s">
        <v>47</v>
      </c>
      <c r="E23" s="50" t="s">
        <v>46</v>
      </c>
      <c r="F23" s="50" t="s">
        <v>47</v>
      </c>
      <c r="G23" s="50" t="s">
        <v>46</v>
      </c>
      <c r="H23" s="50" t="s">
        <v>47</v>
      </c>
      <c r="I23" s="50" t="s">
        <v>46</v>
      </c>
      <c r="J23" s="50" t="s">
        <v>47</v>
      </c>
      <c r="K23" s="50" t="s">
        <v>46</v>
      </c>
      <c r="L23" s="50" t="s">
        <v>47</v>
      </c>
    </row>
    <row r="24" spans="2:12" ht="15" customHeight="1" x14ac:dyDescent="0.2">
      <c r="B24" s="54" t="s">
        <v>17</v>
      </c>
      <c r="C24" s="32">
        <v>12744</v>
      </c>
      <c r="D24" s="32">
        <v>514125</v>
      </c>
      <c r="E24" s="32">
        <v>8836</v>
      </c>
      <c r="F24" s="32">
        <v>599897</v>
      </c>
      <c r="G24" s="32">
        <v>3560</v>
      </c>
      <c r="H24" s="32">
        <v>184700</v>
      </c>
      <c r="I24" s="32">
        <v>3856</v>
      </c>
      <c r="J24" s="32">
        <v>243359</v>
      </c>
      <c r="K24" s="32">
        <v>5218</v>
      </c>
      <c r="L24" s="32">
        <v>557176</v>
      </c>
    </row>
    <row r="25" spans="2:12" ht="15" customHeight="1" x14ac:dyDescent="0.2">
      <c r="B25" s="45" t="s">
        <v>48</v>
      </c>
      <c r="C25" s="51">
        <f>IF(ISERROR(C24/$G$33*100)=TRUE,0,C24/$G$33*100)</f>
        <v>30.723240115718419</v>
      </c>
      <c r="D25" s="51">
        <f>IF(ISERROR(D24/$H$33*100)=TRUE,0,D24/$H$33*100)</f>
        <v>10.561045461847126</v>
      </c>
      <c r="E25" s="51">
        <f>IF(ISERROR(E24/$G$33*100)=TRUE,0,E24/$G$33*100)</f>
        <v>21.301832208293153</v>
      </c>
      <c r="F25" s="51">
        <f>IF(ISERROR(F24/$H$33*100)=TRUE,0,F24/$H$33*100)</f>
        <v>12.322955486361693</v>
      </c>
      <c r="G25" s="51">
        <f>IF(ISERROR(G24/$G$33*100)=TRUE,0,G24/$G$33*100)</f>
        <v>8.5824493731918992</v>
      </c>
      <c r="H25" s="51">
        <f>IF(ISERROR(H24/$H$33*100)=TRUE,0,H24/$H$33*100)</f>
        <v>3.7940677788537109</v>
      </c>
      <c r="I25" s="51">
        <f>IF(ISERROR(I24/$G$33*100)=TRUE,0,I24/$G$33*100)</f>
        <v>9.296046287367405</v>
      </c>
      <c r="J25" s="51">
        <f>IF(ISERROR(J24/$H$33*100)=TRUE,0,J24/$H$33*100)</f>
        <v>4.9990283735466168</v>
      </c>
      <c r="K25" s="51">
        <f>IF(ISERROR(K24/$G$33*100)=TRUE,0,K24/$G$33*100)</f>
        <v>12.579556412729026</v>
      </c>
      <c r="L25" s="51">
        <f>IF(ISERROR(L24/$H$33*100)=TRUE,0,L24/$H$33*100)</f>
        <v>11.445389868709233</v>
      </c>
    </row>
    <row r="26" spans="2:12" ht="15" customHeight="1" x14ac:dyDescent="0.2">
      <c r="B26" s="54" t="s">
        <v>49</v>
      </c>
      <c r="C26" s="32">
        <v>5612</v>
      </c>
      <c r="D26" s="32">
        <v>486789</v>
      </c>
      <c r="E26" s="32">
        <v>4405</v>
      </c>
      <c r="F26" s="32">
        <v>351723</v>
      </c>
      <c r="G26" s="32">
        <v>3208</v>
      </c>
      <c r="H26" s="32">
        <v>312743</v>
      </c>
      <c r="I26" s="32">
        <v>3982</v>
      </c>
      <c r="J26" s="32">
        <v>564332</v>
      </c>
      <c r="K26" s="32">
        <v>5135</v>
      </c>
      <c r="L26" s="32">
        <v>571574</v>
      </c>
    </row>
    <row r="27" spans="2:12" ht="15" customHeight="1" x14ac:dyDescent="0.2">
      <c r="B27" s="46" t="s">
        <v>48</v>
      </c>
      <c r="C27" s="51">
        <f>IF(ISERROR(C26/$G$35*100)=TRUE,0,C26/$G$35*100)</f>
        <v>20.687112946033618</v>
      </c>
      <c r="D27" s="51">
        <f>IF(ISERROR(D26/$H$35*100)=TRUE,0,D26/$H$35*100)</f>
        <v>15.822226700448383</v>
      </c>
      <c r="E27" s="51">
        <f>IF(ISERROR(E26/$G$35*100)=TRUE,0,E26/$G$35*100)</f>
        <v>16.237835446770866</v>
      </c>
      <c r="F27" s="51">
        <f>IF(ISERROR(F26/$H$35*100)=TRUE,0,F26/$H$35*100)</f>
        <v>11.43214214323209</v>
      </c>
      <c r="G27" s="51">
        <f>IF(ISERROR(G26/$G$35*100)=TRUE,0,G26/$G$35*100)</f>
        <v>11.825420230020644</v>
      </c>
      <c r="H27" s="51">
        <f>IF(ISERROR(H26/$H$35*100)=TRUE,0,H26/$H$35*100)</f>
        <v>10.165165287174379</v>
      </c>
      <c r="I27" s="51">
        <f>IF(ISERROR(I26/$G$35*100)=TRUE,0,I26/$G$35*100)</f>
        <v>14.678560896490712</v>
      </c>
      <c r="J27" s="51">
        <f>IF(ISERROR(J26/$H$35*100)=TRUE,0,J26/$H$35*100)</f>
        <v>18.342626555483868</v>
      </c>
      <c r="K27" s="51">
        <f>IF(ISERROR(K26/$G$35*100)=TRUE,0,K26/$G$35*100)</f>
        <v>18.928782070185786</v>
      </c>
      <c r="L27" s="51">
        <f>IF(ISERROR(L26/$H$35*100)=TRUE,0,L26/$H$35*100)</f>
        <v>18.578015123764267</v>
      </c>
    </row>
    <row r="28" spans="2:12" ht="15" customHeight="1" x14ac:dyDescent="0.2">
      <c r="B28" s="47" t="s">
        <v>31</v>
      </c>
      <c r="C28" s="52">
        <f t="shared" ref="C28:L28" si="2">SUM(C24,C26)</f>
        <v>18356</v>
      </c>
      <c r="D28" s="52">
        <f t="shared" si="2"/>
        <v>1000914</v>
      </c>
      <c r="E28" s="52">
        <f t="shared" si="2"/>
        <v>13241</v>
      </c>
      <c r="F28" s="52">
        <f t="shared" si="2"/>
        <v>951620</v>
      </c>
      <c r="G28" s="52">
        <f t="shared" si="2"/>
        <v>6768</v>
      </c>
      <c r="H28" s="52">
        <f t="shared" si="2"/>
        <v>497443</v>
      </c>
      <c r="I28" s="52">
        <f t="shared" si="2"/>
        <v>7838</v>
      </c>
      <c r="J28" s="52">
        <f t="shared" si="2"/>
        <v>807691</v>
      </c>
      <c r="K28" s="52">
        <f t="shared" si="2"/>
        <v>10353</v>
      </c>
      <c r="L28" s="52">
        <f t="shared" si="2"/>
        <v>1128750</v>
      </c>
    </row>
    <row r="29" spans="2:12" ht="15" customHeight="1" x14ac:dyDescent="0.2">
      <c r="B29" s="45" t="s">
        <v>48</v>
      </c>
      <c r="C29" s="51">
        <f>IF(ISERROR(C28/$G$37*100)=TRUE,0,C28/$G$37*100)</f>
        <v>26.7548973880597</v>
      </c>
      <c r="D29" s="51">
        <f>IF(ISERROR(D28/$H$37*100)=TRUE,0,D28/$H$37*100)</f>
        <v>12.598447199222731</v>
      </c>
      <c r="E29" s="51">
        <f>IF(ISERROR(E28/$G$37*100)=TRUE,0,E28/$G$37*100)</f>
        <v>19.299498600746269</v>
      </c>
      <c r="F29" s="51">
        <f>IF(ISERROR(F28/$H$37*100)=TRUE,0,F28/$H$37*100)</f>
        <v>11.977986444114414</v>
      </c>
      <c r="G29" s="51">
        <f>IF(ISERROR(G28/$G$37*100)=TRUE,0,G28/$G$37*100)</f>
        <v>9.8647388059701502</v>
      </c>
      <c r="H29" s="51">
        <f>IF(ISERROR(H28/$H$37*100)=TRUE,0,H28/$H$37*100)</f>
        <v>6.2612865542124032</v>
      </c>
      <c r="I29" s="51">
        <f>IF(ISERROR(I28/$G$37*100)=TRUE,0,I28/$G$37*100)</f>
        <v>11.42432369402985</v>
      </c>
      <c r="J29" s="51">
        <f>IF(ISERROR(J28/$H$37*100)=TRUE,0,J28/$H$37*100)</f>
        <v>10.166360363415246</v>
      </c>
      <c r="K29" s="51">
        <f>IF(ISERROR(K28/$G$37*100)=TRUE,0,K28/$G$37*100)</f>
        <v>15.090076958955223</v>
      </c>
      <c r="L29" s="51">
        <f>IF(ISERROR(L28/$H$37*100)=TRUE,0,L28/$H$37*100)</f>
        <v>14.20751161051065</v>
      </c>
    </row>
    <row r="30" spans="2:12" ht="7.5" customHeight="1" x14ac:dyDescent="0.2"/>
    <row r="31" spans="2:12" ht="14.1" customHeight="1" x14ac:dyDescent="0.2">
      <c r="B31" s="119" t="s">
        <v>2</v>
      </c>
      <c r="C31" s="119" t="s">
        <v>4</v>
      </c>
      <c r="D31" s="120"/>
      <c r="E31" s="119" t="s">
        <v>42</v>
      </c>
      <c r="F31" s="120"/>
      <c r="G31" s="119" t="s">
        <v>31</v>
      </c>
      <c r="H31" s="120"/>
    </row>
    <row r="32" spans="2:12" ht="14.1" customHeight="1" x14ac:dyDescent="0.2">
      <c r="B32" s="120"/>
      <c r="C32" s="50" t="s">
        <v>46</v>
      </c>
      <c r="D32" s="50" t="s">
        <v>47</v>
      </c>
      <c r="E32" s="50" t="s">
        <v>46</v>
      </c>
      <c r="F32" s="50" t="s">
        <v>47</v>
      </c>
      <c r="G32" s="50" t="s">
        <v>46</v>
      </c>
      <c r="H32" s="50" t="s">
        <v>47</v>
      </c>
    </row>
    <row r="33" spans="2:12" ht="15" customHeight="1" x14ac:dyDescent="0.2">
      <c r="B33" s="54" t="s">
        <v>17</v>
      </c>
      <c r="C33" s="32">
        <v>4166</v>
      </c>
      <c r="D33" s="32">
        <v>1018053</v>
      </c>
      <c r="E33" s="32">
        <v>3100</v>
      </c>
      <c r="F33" s="32">
        <v>1750816</v>
      </c>
      <c r="G33" s="32">
        <f>SUM(C24,E24,G24,I24,K24,C33,E33)</f>
        <v>41480</v>
      </c>
      <c r="H33" s="32">
        <f>SUM(D24,F24,H24,J24,L24,D33,F33)</f>
        <v>4868126</v>
      </c>
    </row>
    <row r="34" spans="2:12" ht="15" customHeight="1" x14ac:dyDescent="0.2">
      <c r="B34" s="45" t="s">
        <v>48</v>
      </c>
      <c r="C34" s="51">
        <f>IF(ISERROR(C33/$G$33*100)=TRUE,0,C33/$G$33*100)</f>
        <v>10.043394406943106</v>
      </c>
      <c r="D34" s="51">
        <f>IF(ISERROR(D33/$H$33*100)=TRUE,0,D33/$H$33*100)</f>
        <v>20.912626337116173</v>
      </c>
      <c r="E34" s="51">
        <f>IF(ISERROR(E33/$G$33*100)=TRUE,0,E33/$G$33*100)</f>
        <v>7.4734811957569907</v>
      </c>
      <c r="F34" s="51">
        <f>IF(ISERROR(F33/$H$33*100)=TRUE,0,F33/$H$33*100)</f>
        <v>35.964886693565454</v>
      </c>
      <c r="G34" s="51">
        <f>IF(ISERROR(G33/$G$33*100)=TRUE,0,G33/$G$33*100)</f>
        <v>100</v>
      </c>
      <c r="H34" s="51">
        <f>IF(ISERROR(H33/$H$33*100)=TRUE,0,H33/$H$33*100)</f>
        <v>100</v>
      </c>
    </row>
    <row r="35" spans="2:12" ht="15" customHeight="1" x14ac:dyDescent="0.2">
      <c r="B35" s="54" t="s">
        <v>49</v>
      </c>
      <c r="C35" s="32">
        <v>3244</v>
      </c>
      <c r="D35" s="32">
        <v>415928</v>
      </c>
      <c r="E35" s="32">
        <v>1542</v>
      </c>
      <c r="F35" s="32">
        <v>373526</v>
      </c>
      <c r="G35" s="32">
        <f>SUM(C26,E26,G26,I26,K26,C35,E35)</f>
        <v>27128</v>
      </c>
      <c r="H35" s="32">
        <f>SUM(D26,F26,H26,J26,L26,D35,F35)</f>
        <v>3076615</v>
      </c>
    </row>
    <row r="36" spans="2:12" ht="15" customHeight="1" x14ac:dyDescent="0.2">
      <c r="B36" s="46" t="s">
        <v>48</v>
      </c>
      <c r="C36" s="51">
        <f>IF(ISERROR(C35/$G$35*100)=TRUE,0,C35/$G$35*100)</f>
        <v>11.958124447065762</v>
      </c>
      <c r="D36" s="51">
        <f>IF(ISERROR(D35/$H$35*100)=TRUE,0,D35/$H$35*100)</f>
        <v>13.519013591235824</v>
      </c>
      <c r="E36" s="51">
        <f>IF(ISERROR(E35/$G$35*100)=TRUE,0,E35/$G$35*100)</f>
        <v>5.6841639634326162</v>
      </c>
      <c r="F36" s="51">
        <f>IF(ISERROR(F35/$H$35*100)=TRUE,0,F35/$H$35*100)</f>
        <v>12.14081059866119</v>
      </c>
      <c r="G36" s="51">
        <f>IF(ISERROR(G35/$G$35*100)=TRUE,0,G35/$G$35*100)</f>
        <v>100</v>
      </c>
      <c r="H36" s="51">
        <f>IF(ISERROR(H35/$H$35*100)=TRUE,0,H35/$H$35*100)</f>
        <v>100</v>
      </c>
    </row>
    <row r="37" spans="2:12" ht="15" customHeight="1" x14ac:dyDescent="0.2">
      <c r="B37" s="47" t="s">
        <v>31</v>
      </c>
      <c r="C37" s="52">
        <f t="shared" ref="C37:H37" si="3">SUM(C33,C35)</f>
        <v>7410</v>
      </c>
      <c r="D37" s="52">
        <f t="shared" si="3"/>
        <v>1433981</v>
      </c>
      <c r="E37" s="52">
        <f t="shared" si="3"/>
        <v>4642</v>
      </c>
      <c r="F37" s="52">
        <f t="shared" si="3"/>
        <v>2124342</v>
      </c>
      <c r="G37" s="52">
        <f t="shared" si="3"/>
        <v>68608</v>
      </c>
      <c r="H37" s="52">
        <f t="shared" si="3"/>
        <v>7944741</v>
      </c>
    </row>
    <row r="38" spans="2:12" ht="15" customHeight="1" x14ac:dyDescent="0.2">
      <c r="B38" s="45" t="s">
        <v>48</v>
      </c>
      <c r="C38" s="51">
        <f>IF(ISERROR(C37/$G$37*100)=TRUE,0,C37/$G$37*100)</f>
        <v>10.80048973880597</v>
      </c>
      <c r="D38" s="51">
        <f>IF(ISERROR(D37/$H$37*100)=TRUE,0,D37/$H$37*100)</f>
        <v>18.049436728019202</v>
      </c>
      <c r="E38" s="51">
        <f>IF(ISERROR(E37/$G$37*100)=TRUE,0,E37/$G$37*100)</f>
        <v>6.7659748134328357</v>
      </c>
      <c r="F38" s="51">
        <f>IF(ISERROR(F37/$H$37*100)=TRUE,0,F37/$H$37*100)</f>
        <v>26.738971100505353</v>
      </c>
      <c r="G38" s="51">
        <f>IF(ISERROR(G37/$G$37*100)=TRUE,0,G37/$G$37*100)</f>
        <v>100</v>
      </c>
      <c r="H38" s="51">
        <f>IF(ISERROR(H37/$H$37*100)=TRUE,0,H37/$H$37*100)</f>
        <v>100</v>
      </c>
    </row>
    <row r="39" spans="2:12" ht="8.25" customHeight="1" x14ac:dyDescent="0.2"/>
    <row r="40" spans="2:12" x14ac:dyDescent="0.2">
      <c r="C40" s="49" t="s">
        <v>50</v>
      </c>
      <c r="L40" s="48"/>
    </row>
    <row r="41" spans="2:12" ht="14.1" customHeight="1" x14ac:dyDescent="0.2">
      <c r="B41" s="119" t="s">
        <v>2</v>
      </c>
      <c r="C41" s="121" t="s">
        <v>54</v>
      </c>
      <c r="D41" s="122"/>
      <c r="E41" s="121" t="s">
        <v>34</v>
      </c>
      <c r="F41" s="122"/>
      <c r="G41" s="121" t="s">
        <v>45</v>
      </c>
      <c r="H41" s="122"/>
      <c r="I41" s="119" t="s">
        <v>7</v>
      </c>
      <c r="J41" s="120"/>
      <c r="K41" s="119" t="s">
        <v>55</v>
      </c>
      <c r="L41" s="120"/>
    </row>
    <row r="42" spans="2:12" ht="14.1" customHeight="1" x14ac:dyDescent="0.2">
      <c r="B42" s="120"/>
      <c r="C42" s="50" t="s">
        <v>46</v>
      </c>
      <c r="D42" s="50" t="s">
        <v>47</v>
      </c>
      <c r="E42" s="50" t="s">
        <v>46</v>
      </c>
      <c r="F42" s="50" t="s">
        <v>47</v>
      </c>
      <c r="G42" s="50" t="s">
        <v>46</v>
      </c>
      <c r="H42" s="50" t="s">
        <v>47</v>
      </c>
      <c r="I42" s="50" t="s">
        <v>46</v>
      </c>
      <c r="J42" s="50" t="s">
        <v>47</v>
      </c>
      <c r="K42" s="50" t="s">
        <v>46</v>
      </c>
      <c r="L42" s="50" t="s">
        <v>47</v>
      </c>
    </row>
    <row r="43" spans="2:12" ht="15" customHeight="1" x14ac:dyDescent="0.2">
      <c r="B43" s="54" t="s">
        <v>17</v>
      </c>
      <c r="C43" s="32">
        <f t="shared" ref="C43:L43" si="4">SUM(C5,C24)</f>
        <v>14629</v>
      </c>
      <c r="D43" s="32">
        <f t="shared" si="4"/>
        <v>947527</v>
      </c>
      <c r="E43" s="32">
        <f t="shared" si="4"/>
        <v>10713</v>
      </c>
      <c r="F43" s="32">
        <f t="shared" si="4"/>
        <v>1017977</v>
      </c>
      <c r="G43" s="32">
        <f t="shared" si="4"/>
        <v>4935</v>
      </c>
      <c r="H43" s="32">
        <f t="shared" si="4"/>
        <v>533296</v>
      </c>
      <c r="I43" s="32">
        <f t="shared" si="4"/>
        <v>5980</v>
      </c>
      <c r="J43" s="32">
        <f t="shared" si="4"/>
        <v>817764</v>
      </c>
      <c r="K43" s="32">
        <f t="shared" si="4"/>
        <v>11094</v>
      </c>
      <c r="L43" s="32">
        <f t="shared" si="4"/>
        <v>2473339</v>
      </c>
    </row>
    <row r="44" spans="2:12" ht="15" customHeight="1" x14ac:dyDescent="0.2">
      <c r="B44" s="45" t="s">
        <v>48</v>
      </c>
      <c r="C44" s="51">
        <f>IF(ISERROR(C43/$G$52*100)=TRUE,0,C43/$G$52*100)</f>
        <v>20.52040959461355</v>
      </c>
      <c r="D44" s="51">
        <f>IF(ISERROR(D43/$H$52*100)=TRUE,0,D43/$H$52*100)</f>
        <v>5.3574074889729602</v>
      </c>
      <c r="E44" s="51">
        <f>IF(ISERROR(E43/$G$52*100)=TRUE,0,E43/$G$52*100)</f>
        <v>15.027353064945995</v>
      </c>
      <c r="F44" s="51">
        <f>IF(ISERROR(F43/$H$52*100)=TRUE,0,F43/$H$52*100)</f>
        <v>5.7557384680354513</v>
      </c>
      <c r="G44" s="51">
        <f>IF(ISERROR(G43/$G$52*100)=TRUE,0,G43/$G$52*100)</f>
        <v>6.9224295132557163</v>
      </c>
      <c r="H44" s="51">
        <f>IF(ISERROR(H43/$H$52*100)=TRUE,0,H43/$H$52*100)</f>
        <v>3.0153061435075981</v>
      </c>
      <c r="I44" s="51">
        <f>IF(ISERROR(I43/$G$52*100)=TRUE,0,I43/$G$52*100)</f>
        <v>8.388273250105204</v>
      </c>
      <c r="J44" s="51">
        <f>IF(ISERROR(J43/$H$52*100)=TRUE,0,J43/$H$52*100)</f>
        <v>4.6237151846992051</v>
      </c>
      <c r="K44" s="51">
        <f>IF(ISERROR(K43/$G$52*100)=TRUE,0,K43/$G$52*100)</f>
        <v>15.561789872352364</v>
      </c>
      <c r="L44" s="51">
        <f>IF(ISERROR(L43/$H$52*100)=TRUE,0,L43/$H$52*100)</f>
        <v>13.984493192667745</v>
      </c>
    </row>
    <row r="45" spans="2:12" ht="15" customHeight="1" x14ac:dyDescent="0.2">
      <c r="B45" s="54" t="s">
        <v>49</v>
      </c>
      <c r="C45" s="32">
        <f t="shared" ref="C45:L45" si="5">SUM(C7,C26)</f>
        <v>17243</v>
      </c>
      <c r="D45" s="32">
        <f t="shared" si="5"/>
        <v>3285869</v>
      </c>
      <c r="E45" s="32">
        <f t="shared" si="5"/>
        <v>12703</v>
      </c>
      <c r="F45" s="32">
        <f t="shared" si="5"/>
        <v>2310765</v>
      </c>
      <c r="G45" s="32">
        <f t="shared" si="5"/>
        <v>7951</v>
      </c>
      <c r="H45" s="32">
        <f t="shared" si="5"/>
        <v>1635368</v>
      </c>
      <c r="I45" s="32">
        <f t="shared" si="5"/>
        <v>9317</v>
      </c>
      <c r="J45" s="32">
        <f t="shared" si="5"/>
        <v>2814512</v>
      </c>
      <c r="K45" s="32">
        <f t="shared" si="5"/>
        <v>11913</v>
      </c>
      <c r="L45" s="32">
        <f t="shared" si="5"/>
        <v>3568405</v>
      </c>
    </row>
    <row r="46" spans="2:12" ht="15" customHeight="1" x14ac:dyDescent="0.2">
      <c r="B46" s="46" t="s">
        <v>48</v>
      </c>
      <c r="C46" s="51">
        <f>IF(ISERROR(C45/$G$54*100)=TRUE,0,C45/$G$54*100)</f>
        <v>25.336487598448336</v>
      </c>
      <c r="D46" s="51">
        <f>IF(ISERROR(D45/$H$54*100)=TRUE,0,D45/$H$54*100)</f>
        <v>19.64244072137139</v>
      </c>
      <c r="E46" s="51">
        <f>IF(ISERROR(E45/$G$54*100)=TRUE,0,E45/$G$54*100)</f>
        <v>18.665510755848125</v>
      </c>
      <c r="F46" s="51">
        <f>IF(ISERROR(F45/$H$54*100)=TRUE,0,F45/$H$54*100)</f>
        <v>13.813412687334695</v>
      </c>
      <c r="G46" s="51">
        <f>IF(ISERROR(G45/$G$54*100)=TRUE,0,G45/$G$54*100)</f>
        <v>11.683025743505349</v>
      </c>
      <c r="H46" s="51">
        <f>IF(ISERROR(H45/$H$54*100)=TRUE,0,H45/$H$54*100)</f>
        <v>9.7759889385814489</v>
      </c>
      <c r="I46" s="51">
        <f>IF(ISERROR(I45/$G$54*100)=TRUE,0,I45/$G$54*100)</f>
        <v>13.690196308922065</v>
      </c>
      <c r="J46" s="51">
        <f>IF(ISERROR(J45/$H$54*100)=TRUE,0,J45/$H$54*100)</f>
        <v>16.824738028079768</v>
      </c>
      <c r="K46" s="51">
        <f>IF(ISERROR(K45/$G$54*100)=TRUE,0,K45/$G$54*100)</f>
        <v>17.504702010109323</v>
      </c>
      <c r="L46" s="51">
        <f>IF(ISERROR(L45/$H$54*100)=TRUE,0,L45/$H$54*100)</f>
        <v>21.331399298738106</v>
      </c>
    </row>
    <row r="47" spans="2:12" ht="15" customHeight="1" x14ac:dyDescent="0.2">
      <c r="B47" s="47" t="s">
        <v>31</v>
      </c>
      <c r="C47" s="52">
        <f t="shared" ref="C47:L47" si="6">SUM(C43,C45)</f>
        <v>31872</v>
      </c>
      <c r="D47" s="52">
        <f t="shared" si="6"/>
        <v>4233396</v>
      </c>
      <c r="E47" s="52">
        <f t="shared" si="6"/>
        <v>23416</v>
      </c>
      <c r="F47" s="52">
        <f t="shared" si="6"/>
        <v>3328742</v>
      </c>
      <c r="G47" s="52">
        <f t="shared" si="6"/>
        <v>12886</v>
      </c>
      <c r="H47" s="52">
        <f t="shared" si="6"/>
        <v>2168664</v>
      </c>
      <c r="I47" s="52">
        <f t="shared" si="6"/>
        <v>15297</v>
      </c>
      <c r="J47" s="52">
        <f t="shared" si="6"/>
        <v>3632276</v>
      </c>
      <c r="K47" s="52">
        <f t="shared" si="6"/>
        <v>23007</v>
      </c>
      <c r="L47" s="52">
        <f t="shared" si="6"/>
        <v>6041744</v>
      </c>
    </row>
    <row r="48" spans="2:12" ht="15" customHeight="1" x14ac:dyDescent="0.2">
      <c r="B48" s="45" t="s">
        <v>48</v>
      </c>
      <c r="C48" s="51">
        <f>IF(ISERROR(C47/$G$56*100)=TRUE,0,C47/$G$56*100)</f>
        <v>22.872561824523132</v>
      </c>
      <c r="D48" s="51">
        <f>IF(ISERROR(D47/$H$56*100)=TRUE,0,D47/$H$56*100)</f>
        <v>12.301122845369154</v>
      </c>
      <c r="E48" s="51">
        <f>IF(ISERROR(E47/$G$56*100)=TRUE,0,E47/$G$56*100)</f>
        <v>16.804213970978715</v>
      </c>
      <c r="F48" s="51">
        <f>IF(ISERROR(F47/$H$56*100)=TRUE,0,F47/$H$56*100)</f>
        <v>9.6724389267008828</v>
      </c>
      <c r="G48" s="51">
        <f>IF(ISERROR(G47/$G$56*100)=TRUE,0,G47/$G$56*100)</f>
        <v>9.2474846784263622</v>
      </c>
      <c r="H48" s="51">
        <f>IF(ISERROR(H47/$H$56*100)=TRUE,0,H47/$H$56*100)</f>
        <v>6.3015607976030719</v>
      </c>
      <c r="I48" s="51">
        <f>IF(ISERROR(I47/$G$56*100)=TRUE,0,I47/$G$56*100)</f>
        <v>10.977710160320353</v>
      </c>
      <c r="J48" s="51">
        <f>IF(ISERROR(J47/$H$56*100)=TRUE,0,J47/$H$56*100)</f>
        <v>10.554428001605825</v>
      </c>
      <c r="K48" s="51">
        <f>IF(ISERROR(K47/$G$56*100)=TRUE,0,K47/$G$56*100)</f>
        <v>16.510699984211964</v>
      </c>
      <c r="L48" s="51">
        <f>IF(ISERROR(L47/$H$56*100)=TRUE,0,L47/$H$56*100)</f>
        <v>17.555701178031068</v>
      </c>
    </row>
    <row r="49" spans="2:8" ht="7.5" customHeight="1" x14ac:dyDescent="0.2"/>
    <row r="50" spans="2:8" ht="14.1" customHeight="1" x14ac:dyDescent="0.2">
      <c r="B50" s="119" t="s">
        <v>2</v>
      </c>
      <c r="C50" s="119" t="s">
        <v>4</v>
      </c>
      <c r="D50" s="120"/>
      <c r="E50" s="119" t="s">
        <v>42</v>
      </c>
      <c r="F50" s="120"/>
      <c r="G50" s="119" t="s">
        <v>31</v>
      </c>
      <c r="H50" s="120"/>
    </row>
    <row r="51" spans="2:8" ht="14.1" customHeight="1" x14ac:dyDescent="0.2">
      <c r="B51" s="120"/>
      <c r="C51" s="50" t="s">
        <v>46</v>
      </c>
      <c r="D51" s="50" t="s">
        <v>47</v>
      </c>
      <c r="E51" s="50" t="s">
        <v>46</v>
      </c>
      <c r="F51" s="50" t="s">
        <v>47</v>
      </c>
      <c r="G51" s="50" t="s">
        <v>46</v>
      </c>
      <c r="H51" s="50" t="s">
        <v>47</v>
      </c>
    </row>
    <row r="52" spans="2:8" ht="15" customHeight="1" x14ac:dyDescent="0.2">
      <c r="B52" s="54" t="s">
        <v>17</v>
      </c>
      <c r="C52" s="32">
        <f t="shared" ref="C52:H52" si="7">SUM(C14,C33)</f>
        <v>12738</v>
      </c>
      <c r="D52" s="32">
        <f t="shared" si="7"/>
        <v>4952955</v>
      </c>
      <c r="E52" s="32">
        <f t="shared" si="7"/>
        <v>11201</v>
      </c>
      <c r="F52" s="32">
        <f t="shared" si="7"/>
        <v>6943439</v>
      </c>
      <c r="G52" s="32">
        <f t="shared" si="7"/>
        <v>71290</v>
      </c>
      <c r="H52" s="32">
        <f t="shared" si="7"/>
        <v>17686297</v>
      </c>
    </row>
    <row r="53" spans="2:8" ht="15" customHeight="1" x14ac:dyDescent="0.2">
      <c r="B53" s="45" t="s">
        <v>48</v>
      </c>
      <c r="C53" s="51">
        <f>IF(ISERROR(C52/$G$52*100)=TRUE,0,C52/$G$52*100)</f>
        <v>17.867863655491654</v>
      </c>
      <c r="D53" s="51">
        <f>IF(ISERROR(D52/$H$52*100)=TRUE,0,D52/$H$52*100)</f>
        <v>28.004477138430957</v>
      </c>
      <c r="E53" s="51">
        <f>IF(ISERROR(E52/$G$52*100)=TRUE,0,E52/$G$52*100)</f>
        <v>15.711881049235519</v>
      </c>
      <c r="F53" s="51">
        <f>IF(ISERROR(F52/$H$52*100)=TRUE,0,F52/$H$52*100)</f>
        <v>39.258862383686086</v>
      </c>
      <c r="G53" s="51">
        <f>IF(ISERROR(G52/$G$52*100)=TRUE,0,G52/$G$52*100)</f>
        <v>100</v>
      </c>
      <c r="H53" s="51">
        <f>IF(ISERROR(H52/$H$52*100)=TRUE,0,H52/$H$52*100)</f>
        <v>100</v>
      </c>
    </row>
    <row r="54" spans="2:8" ht="15" customHeight="1" x14ac:dyDescent="0.2">
      <c r="B54" s="54" t="s">
        <v>49</v>
      </c>
      <c r="C54" s="32">
        <f t="shared" ref="C54:H54" si="8">SUM(C16,C35)</f>
        <v>6204</v>
      </c>
      <c r="D54" s="32">
        <f t="shared" si="8"/>
        <v>1828606</v>
      </c>
      <c r="E54" s="32">
        <f t="shared" si="8"/>
        <v>2725</v>
      </c>
      <c r="F54" s="32">
        <f t="shared" si="8"/>
        <v>1284890</v>
      </c>
      <c r="G54" s="32">
        <f t="shared" si="8"/>
        <v>68056</v>
      </c>
      <c r="H54" s="32">
        <f t="shared" si="8"/>
        <v>16728415</v>
      </c>
    </row>
    <row r="55" spans="2:8" ht="15" customHeight="1" x14ac:dyDescent="0.2">
      <c r="B55" s="46" t="s">
        <v>48</v>
      </c>
      <c r="C55" s="51">
        <f>IF(ISERROR(C54/$G$54*100)=TRUE,0,C54/$G$54*100)</f>
        <v>9.1160220994475143</v>
      </c>
      <c r="D55" s="51">
        <f>IF(ISERROR(D54/$H$54*100)=TRUE,0,D54/$H$54*100)</f>
        <v>10.931137229677766</v>
      </c>
      <c r="E55" s="51">
        <f>IF(ISERROR(E54/$G$54*100)=TRUE,0,E54/$G$54*100)</f>
        <v>4.0040554837192897</v>
      </c>
      <c r="F55" s="51">
        <f>IF(ISERROR(F54/$H$54*100)=TRUE,0,F54/$H$54*100)</f>
        <v>7.6808830962168253</v>
      </c>
      <c r="G55" s="51">
        <f>IF(ISERROR(G54/$G$54*100)=TRUE,0,G54/$G$54*100)</f>
        <v>100</v>
      </c>
      <c r="H55" s="51">
        <f>IF(ISERROR(H54/$H$54*100)=TRUE,0,H54/$H$54*100)</f>
        <v>100</v>
      </c>
    </row>
    <row r="56" spans="2:8" ht="15" customHeight="1" x14ac:dyDescent="0.2">
      <c r="B56" s="47" t="s">
        <v>31</v>
      </c>
      <c r="C56" s="52">
        <f t="shared" ref="C56:H56" si="9">SUM(C52,C54)</f>
        <v>18942</v>
      </c>
      <c r="D56" s="52">
        <f t="shared" si="9"/>
        <v>6781561</v>
      </c>
      <c r="E56" s="52">
        <f t="shared" si="9"/>
        <v>13926</v>
      </c>
      <c r="F56" s="52">
        <f t="shared" si="9"/>
        <v>8228329</v>
      </c>
      <c r="G56" s="52">
        <f t="shared" si="9"/>
        <v>139346</v>
      </c>
      <c r="H56" s="52">
        <f t="shared" si="9"/>
        <v>34414712</v>
      </c>
    </row>
    <row r="57" spans="2:8" ht="15" customHeight="1" x14ac:dyDescent="0.2">
      <c r="B57" s="45" t="s">
        <v>48</v>
      </c>
      <c r="C57" s="51">
        <f>IF(ISERROR(C56/$G$56*100)=TRUE,0,C56/$G$56*100)</f>
        <v>13.593501069280784</v>
      </c>
      <c r="D57" s="51">
        <f>IF(ISERROR(D56/$H$56*100)=TRUE,0,D56/$H$56*100)</f>
        <v>19.705412615395414</v>
      </c>
      <c r="E57" s="51">
        <f>IF(ISERROR(E56/$G$56*100)=TRUE,0,E56/$G$56*100)</f>
        <v>9.9938283122586942</v>
      </c>
      <c r="F57" s="51">
        <f>IF(ISERROR(F56/$H$56*100)=TRUE,0,F56/$H$56*100)</f>
        <v>23.909335635294578</v>
      </c>
      <c r="G57" s="51">
        <f>IF(ISERROR(G56/$G$56*100)=TRUE,0,G56/$G$56*100)</f>
        <v>100</v>
      </c>
      <c r="H57" s="51">
        <f>IF(ISERROR(H56/$H$56*100)=TRUE,0,H56/$H$56*100)</f>
        <v>100</v>
      </c>
    </row>
  </sheetData>
  <mergeCells count="30">
    <mergeCell ref="C50:D50"/>
    <mergeCell ref="E50:F50"/>
    <mergeCell ref="G50:H50"/>
    <mergeCell ref="B3:B4"/>
    <mergeCell ref="B12:B13"/>
    <mergeCell ref="B22:B23"/>
    <mergeCell ref="B31:B32"/>
    <mergeCell ref="B41:B42"/>
    <mergeCell ref="B50:B51"/>
    <mergeCell ref="C41:D41"/>
    <mergeCell ref="E41:F41"/>
    <mergeCell ref="G41:H41"/>
    <mergeCell ref="C12:D12"/>
    <mergeCell ref="E12:F12"/>
    <mergeCell ref="G12:H12"/>
    <mergeCell ref="C3:D3"/>
    <mergeCell ref="C31:D31"/>
    <mergeCell ref="E31:F31"/>
    <mergeCell ref="G31:H31"/>
    <mergeCell ref="C22:D22"/>
    <mergeCell ref="E22:F22"/>
    <mergeCell ref="G22:H22"/>
    <mergeCell ref="E3:F3"/>
    <mergeCell ref="G3:H3"/>
    <mergeCell ref="I3:J3"/>
    <mergeCell ref="K3:L3"/>
    <mergeCell ref="I41:J41"/>
    <mergeCell ref="K41:L41"/>
    <mergeCell ref="I22:J22"/>
    <mergeCell ref="K22:L22"/>
  </mergeCells>
  <phoneticPr fontId="3"/>
  <printOptions horizontalCentered="1"/>
  <pageMargins left="0.59055118110236227" right="0.11811023622047245" top="0.74803149606299213" bottom="0.55118110236220474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7"/>
  <sheetViews>
    <sheetView showGridLines="0" zoomScaleSheetLayoutView="100" workbookViewId="0">
      <selection activeCell="N1" sqref="N1"/>
    </sheetView>
  </sheetViews>
  <sheetFormatPr defaultColWidth="10" defaultRowHeight="12.75" x14ac:dyDescent="0.2"/>
  <cols>
    <col min="1" max="1" width="1.25" style="41" customWidth="1"/>
    <col min="2" max="2" width="12.5" style="41" customWidth="1"/>
    <col min="3" max="3" width="6.25" style="41" customWidth="1"/>
    <col min="4" max="4" width="9.375" style="41" customWidth="1"/>
    <col min="5" max="5" width="6.25" style="41" customWidth="1"/>
    <col min="6" max="6" width="9.375" style="41" customWidth="1"/>
    <col min="7" max="7" width="6.25" style="41" customWidth="1"/>
    <col min="8" max="8" width="9.375" style="41" customWidth="1"/>
    <col min="9" max="9" width="6.25" style="41" customWidth="1"/>
    <col min="10" max="10" width="9.375" style="41" customWidth="1"/>
    <col min="11" max="11" width="6.25" style="41" customWidth="1"/>
    <col min="12" max="12" width="9.375" style="41" customWidth="1"/>
    <col min="13" max="13" width="1.125" style="41" customWidth="1"/>
    <col min="14" max="14" width="8.125" style="41" customWidth="1"/>
    <col min="15" max="15" width="8.75" style="41" customWidth="1"/>
    <col min="16" max="256" width="10" style="41" bestFit="1" customWidth="1"/>
    <col min="257" max="257" width="1.25" style="41" customWidth="1"/>
    <col min="258" max="258" width="12.5" style="41" customWidth="1"/>
    <col min="259" max="259" width="6.25" style="41" customWidth="1"/>
    <col min="260" max="260" width="9.375" style="41" customWidth="1"/>
    <col min="261" max="261" width="6.25" style="41" customWidth="1"/>
    <col min="262" max="262" width="9.375" style="41" customWidth="1"/>
    <col min="263" max="263" width="6.25" style="41" customWidth="1"/>
    <col min="264" max="264" width="9.375" style="41" customWidth="1"/>
    <col min="265" max="265" width="6.25" style="41" customWidth="1"/>
    <col min="266" max="266" width="9.375" style="41" customWidth="1"/>
    <col min="267" max="267" width="6.25" style="41" customWidth="1"/>
    <col min="268" max="268" width="9.375" style="41" customWidth="1"/>
    <col min="269" max="269" width="1.125" style="41" customWidth="1"/>
    <col min="270" max="270" width="8.125" style="41" customWidth="1"/>
    <col min="271" max="271" width="8.75" style="41" customWidth="1"/>
    <col min="272" max="512" width="10" style="41"/>
    <col min="513" max="513" width="1.25" style="41" customWidth="1"/>
    <col min="514" max="514" width="12.5" style="41" customWidth="1"/>
    <col min="515" max="515" width="6.25" style="41" customWidth="1"/>
    <col min="516" max="516" width="9.375" style="41" customWidth="1"/>
    <col min="517" max="517" width="6.25" style="41" customWidth="1"/>
    <col min="518" max="518" width="9.375" style="41" customWidth="1"/>
    <col min="519" max="519" width="6.25" style="41" customWidth="1"/>
    <col min="520" max="520" width="9.375" style="41" customWidth="1"/>
    <col min="521" max="521" width="6.25" style="41" customWidth="1"/>
    <col min="522" max="522" width="9.375" style="41" customWidth="1"/>
    <col min="523" max="523" width="6.25" style="41" customWidth="1"/>
    <col min="524" max="524" width="9.375" style="41" customWidth="1"/>
    <col min="525" max="525" width="1.125" style="41" customWidth="1"/>
    <col min="526" max="526" width="8.125" style="41" customWidth="1"/>
    <col min="527" max="527" width="8.75" style="41" customWidth="1"/>
    <col min="528" max="768" width="10" style="41"/>
    <col min="769" max="769" width="1.25" style="41" customWidth="1"/>
    <col min="770" max="770" width="12.5" style="41" customWidth="1"/>
    <col min="771" max="771" width="6.25" style="41" customWidth="1"/>
    <col min="772" max="772" width="9.375" style="41" customWidth="1"/>
    <col min="773" max="773" width="6.25" style="41" customWidth="1"/>
    <col min="774" max="774" width="9.375" style="41" customWidth="1"/>
    <col min="775" max="775" width="6.25" style="41" customWidth="1"/>
    <col min="776" max="776" width="9.375" style="41" customWidth="1"/>
    <col min="777" max="777" width="6.25" style="41" customWidth="1"/>
    <col min="778" max="778" width="9.375" style="41" customWidth="1"/>
    <col min="779" max="779" width="6.25" style="41" customWidth="1"/>
    <col min="780" max="780" width="9.375" style="41" customWidth="1"/>
    <col min="781" max="781" width="1.125" style="41" customWidth="1"/>
    <col min="782" max="782" width="8.125" style="41" customWidth="1"/>
    <col min="783" max="783" width="8.75" style="41" customWidth="1"/>
    <col min="784" max="1024" width="10" style="41"/>
    <col min="1025" max="1025" width="1.25" style="41" customWidth="1"/>
    <col min="1026" max="1026" width="12.5" style="41" customWidth="1"/>
    <col min="1027" max="1027" width="6.25" style="41" customWidth="1"/>
    <col min="1028" max="1028" width="9.375" style="41" customWidth="1"/>
    <col min="1029" max="1029" width="6.25" style="41" customWidth="1"/>
    <col min="1030" max="1030" width="9.375" style="41" customWidth="1"/>
    <col min="1031" max="1031" width="6.25" style="41" customWidth="1"/>
    <col min="1032" max="1032" width="9.375" style="41" customWidth="1"/>
    <col min="1033" max="1033" width="6.25" style="41" customWidth="1"/>
    <col min="1034" max="1034" width="9.375" style="41" customWidth="1"/>
    <col min="1035" max="1035" width="6.25" style="41" customWidth="1"/>
    <col min="1036" max="1036" width="9.375" style="41" customWidth="1"/>
    <col min="1037" max="1037" width="1.125" style="41" customWidth="1"/>
    <col min="1038" max="1038" width="8.125" style="41" customWidth="1"/>
    <col min="1039" max="1039" width="8.75" style="41" customWidth="1"/>
    <col min="1040" max="1280" width="10" style="41"/>
    <col min="1281" max="1281" width="1.25" style="41" customWidth="1"/>
    <col min="1282" max="1282" width="12.5" style="41" customWidth="1"/>
    <col min="1283" max="1283" width="6.25" style="41" customWidth="1"/>
    <col min="1284" max="1284" width="9.375" style="41" customWidth="1"/>
    <col min="1285" max="1285" width="6.25" style="41" customWidth="1"/>
    <col min="1286" max="1286" width="9.375" style="41" customWidth="1"/>
    <col min="1287" max="1287" width="6.25" style="41" customWidth="1"/>
    <col min="1288" max="1288" width="9.375" style="41" customWidth="1"/>
    <col min="1289" max="1289" width="6.25" style="41" customWidth="1"/>
    <col min="1290" max="1290" width="9.375" style="41" customWidth="1"/>
    <col min="1291" max="1291" width="6.25" style="41" customWidth="1"/>
    <col min="1292" max="1292" width="9.375" style="41" customWidth="1"/>
    <col min="1293" max="1293" width="1.125" style="41" customWidth="1"/>
    <col min="1294" max="1294" width="8.125" style="41" customWidth="1"/>
    <col min="1295" max="1295" width="8.75" style="41" customWidth="1"/>
    <col min="1296" max="1536" width="10" style="41"/>
    <col min="1537" max="1537" width="1.25" style="41" customWidth="1"/>
    <col min="1538" max="1538" width="12.5" style="41" customWidth="1"/>
    <col min="1539" max="1539" width="6.25" style="41" customWidth="1"/>
    <col min="1540" max="1540" width="9.375" style="41" customWidth="1"/>
    <col min="1541" max="1541" width="6.25" style="41" customWidth="1"/>
    <col min="1542" max="1542" width="9.375" style="41" customWidth="1"/>
    <col min="1543" max="1543" width="6.25" style="41" customWidth="1"/>
    <col min="1544" max="1544" width="9.375" style="41" customWidth="1"/>
    <col min="1545" max="1545" width="6.25" style="41" customWidth="1"/>
    <col min="1546" max="1546" width="9.375" style="41" customWidth="1"/>
    <col min="1547" max="1547" width="6.25" style="41" customWidth="1"/>
    <col min="1548" max="1548" width="9.375" style="41" customWidth="1"/>
    <col min="1549" max="1549" width="1.125" style="41" customWidth="1"/>
    <col min="1550" max="1550" width="8.125" style="41" customWidth="1"/>
    <col min="1551" max="1551" width="8.75" style="41" customWidth="1"/>
    <col min="1552" max="1792" width="10" style="41"/>
    <col min="1793" max="1793" width="1.25" style="41" customWidth="1"/>
    <col min="1794" max="1794" width="12.5" style="41" customWidth="1"/>
    <col min="1795" max="1795" width="6.25" style="41" customWidth="1"/>
    <col min="1796" max="1796" width="9.375" style="41" customWidth="1"/>
    <col min="1797" max="1797" width="6.25" style="41" customWidth="1"/>
    <col min="1798" max="1798" width="9.375" style="41" customWidth="1"/>
    <col min="1799" max="1799" width="6.25" style="41" customWidth="1"/>
    <col min="1800" max="1800" width="9.375" style="41" customWidth="1"/>
    <col min="1801" max="1801" width="6.25" style="41" customWidth="1"/>
    <col min="1802" max="1802" width="9.375" style="41" customWidth="1"/>
    <col min="1803" max="1803" width="6.25" style="41" customWidth="1"/>
    <col min="1804" max="1804" width="9.375" style="41" customWidth="1"/>
    <col min="1805" max="1805" width="1.125" style="41" customWidth="1"/>
    <col min="1806" max="1806" width="8.125" style="41" customWidth="1"/>
    <col min="1807" max="1807" width="8.75" style="41" customWidth="1"/>
    <col min="1808" max="2048" width="10" style="41"/>
    <col min="2049" max="2049" width="1.25" style="41" customWidth="1"/>
    <col min="2050" max="2050" width="12.5" style="41" customWidth="1"/>
    <col min="2051" max="2051" width="6.25" style="41" customWidth="1"/>
    <col min="2052" max="2052" width="9.375" style="41" customWidth="1"/>
    <col min="2053" max="2053" width="6.25" style="41" customWidth="1"/>
    <col min="2054" max="2054" width="9.375" style="41" customWidth="1"/>
    <col min="2055" max="2055" width="6.25" style="41" customWidth="1"/>
    <col min="2056" max="2056" width="9.375" style="41" customWidth="1"/>
    <col min="2057" max="2057" width="6.25" style="41" customWidth="1"/>
    <col min="2058" max="2058" width="9.375" style="41" customWidth="1"/>
    <col min="2059" max="2059" width="6.25" style="41" customWidth="1"/>
    <col min="2060" max="2060" width="9.375" style="41" customWidth="1"/>
    <col min="2061" max="2061" width="1.125" style="41" customWidth="1"/>
    <col min="2062" max="2062" width="8.125" style="41" customWidth="1"/>
    <col min="2063" max="2063" width="8.75" style="41" customWidth="1"/>
    <col min="2064" max="2304" width="10" style="41"/>
    <col min="2305" max="2305" width="1.25" style="41" customWidth="1"/>
    <col min="2306" max="2306" width="12.5" style="41" customWidth="1"/>
    <col min="2307" max="2307" width="6.25" style="41" customWidth="1"/>
    <col min="2308" max="2308" width="9.375" style="41" customWidth="1"/>
    <col min="2309" max="2309" width="6.25" style="41" customWidth="1"/>
    <col min="2310" max="2310" width="9.375" style="41" customWidth="1"/>
    <col min="2311" max="2311" width="6.25" style="41" customWidth="1"/>
    <col min="2312" max="2312" width="9.375" style="41" customWidth="1"/>
    <col min="2313" max="2313" width="6.25" style="41" customWidth="1"/>
    <col min="2314" max="2314" width="9.375" style="41" customWidth="1"/>
    <col min="2315" max="2315" width="6.25" style="41" customWidth="1"/>
    <col min="2316" max="2316" width="9.375" style="41" customWidth="1"/>
    <col min="2317" max="2317" width="1.125" style="41" customWidth="1"/>
    <col min="2318" max="2318" width="8.125" style="41" customWidth="1"/>
    <col min="2319" max="2319" width="8.75" style="41" customWidth="1"/>
    <col min="2320" max="2560" width="10" style="41"/>
    <col min="2561" max="2561" width="1.25" style="41" customWidth="1"/>
    <col min="2562" max="2562" width="12.5" style="41" customWidth="1"/>
    <col min="2563" max="2563" width="6.25" style="41" customWidth="1"/>
    <col min="2564" max="2564" width="9.375" style="41" customWidth="1"/>
    <col min="2565" max="2565" width="6.25" style="41" customWidth="1"/>
    <col min="2566" max="2566" width="9.375" style="41" customWidth="1"/>
    <col min="2567" max="2567" width="6.25" style="41" customWidth="1"/>
    <col min="2568" max="2568" width="9.375" style="41" customWidth="1"/>
    <col min="2569" max="2569" width="6.25" style="41" customWidth="1"/>
    <col min="2570" max="2570" width="9.375" style="41" customWidth="1"/>
    <col min="2571" max="2571" width="6.25" style="41" customWidth="1"/>
    <col min="2572" max="2572" width="9.375" style="41" customWidth="1"/>
    <col min="2573" max="2573" width="1.125" style="41" customWidth="1"/>
    <col min="2574" max="2574" width="8.125" style="41" customWidth="1"/>
    <col min="2575" max="2575" width="8.75" style="41" customWidth="1"/>
    <col min="2576" max="2816" width="10" style="41"/>
    <col min="2817" max="2817" width="1.25" style="41" customWidth="1"/>
    <col min="2818" max="2818" width="12.5" style="41" customWidth="1"/>
    <col min="2819" max="2819" width="6.25" style="41" customWidth="1"/>
    <col min="2820" max="2820" width="9.375" style="41" customWidth="1"/>
    <col min="2821" max="2821" width="6.25" style="41" customWidth="1"/>
    <col min="2822" max="2822" width="9.375" style="41" customWidth="1"/>
    <col min="2823" max="2823" width="6.25" style="41" customWidth="1"/>
    <col min="2824" max="2824" width="9.375" style="41" customWidth="1"/>
    <col min="2825" max="2825" width="6.25" style="41" customWidth="1"/>
    <col min="2826" max="2826" width="9.375" style="41" customWidth="1"/>
    <col min="2827" max="2827" width="6.25" style="41" customWidth="1"/>
    <col min="2828" max="2828" width="9.375" style="41" customWidth="1"/>
    <col min="2829" max="2829" width="1.125" style="41" customWidth="1"/>
    <col min="2830" max="2830" width="8.125" style="41" customWidth="1"/>
    <col min="2831" max="2831" width="8.75" style="41" customWidth="1"/>
    <col min="2832" max="3072" width="10" style="41"/>
    <col min="3073" max="3073" width="1.25" style="41" customWidth="1"/>
    <col min="3074" max="3074" width="12.5" style="41" customWidth="1"/>
    <col min="3075" max="3075" width="6.25" style="41" customWidth="1"/>
    <col min="3076" max="3076" width="9.375" style="41" customWidth="1"/>
    <col min="3077" max="3077" width="6.25" style="41" customWidth="1"/>
    <col min="3078" max="3078" width="9.375" style="41" customWidth="1"/>
    <col min="3079" max="3079" width="6.25" style="41" customWidth="1"/>
    <col min="3080" max="3080" width="9.375" style="41" customWidth="1"/>
    <col min="3081" max="3081" width="6.25" style="41" customWidth="1"/>
    <col min="3082" max="3082" width="9.375" style="41" customWidth="1"/>
    <col min="3083" max="3083" width="6.25" style="41" customWidth="1"/>
    <col min="3084" max="3084" width="9.375" style="41" customWidth="1"/>
    <col min="3085" max="3085" width="1.125" style="41" customWidth="1"/>
    <col min="3086" max="3086" width="8.125" style="41" customWidth="1"/>
    <col min="3087" max="3087" width="8.75" style="41" customWidth="1"/>
    <col min="3088" max="3328" width="10" style="41"/>
    <col min="3329" max="3329" width="1.25" style="41" customWidth="1"/>
    <col min="3330" max="3330" width="12.5" style="41" customWidth="1"/>
    <col min="3331" max="3331" width="6.25" style="41" customWidth="1"/>
    <col min="3332" max="3332" width="9.375" style="41" customWidth="1"/>
    <col min="3333" max="3333" width="6.25" style="41" customWidth="1"/>
    <col min="3334" max="3334" width="9.375" style="41" customWidth="1"/>
    <col min="3335" max="3335" width="6.25" style="41" customWidth="1"/>
    <col min="3336" max="3336" width="9.375" style="41" customWidth="1"/>
    <col min="3337" max="3337" width="6.25" style="41" customWidth="1"/>
    <col min="3338" max="3338" width="9.375" style="41" customWidth="1"/>
    <col min="3339" max="3339" width="6.25" style="41" customWidth="1"/>
    <col min="3340" max="3340" width="9.375" style="41" customWidth="1"/>
    <col min="3341" max="3341" width="1.125" style="41" customWidth="1"/>
    <col min="3342" max="3342" width="8.125" style="41" customWidth="1"/>
    <col min="3343" max="3343" width="8.75" style="41" customWidth="1"/>
    <col min="3344" max="3584" width="10" style="41"/>
    <col min="3585" max="3585" width="1.25" style="41" customWidth="1"/>
    <col min="3586" max="3586" width="12.5" style="41" customWidth="1"/>
    <col min="3587" max="3587" width="6.25" style="41" customWidth="1"/>
    <col min="3588" max="3588" width="9.375" style="41" customWidth="1"/>
    <col min="3589" max="3589" width="6.25" style="41" customWidth="1"/>
    <col min="3590" max="3590" width="9.375" style="41" customWidth="1"/>
    <col min="3591" max="3591" width="6.25" style="41" customWidth="1"/>
    <col min="3592" max="3592" width="9.375" style="41" customWidth="1"/>
    <col min="3593" max="3593" width="6.25" style="41" customWidth="1"/>
    <col min="3594" max="3594" width="9.375" style="41" customWidth="1"/>
    <col min="3595" max="3595" width="6.25" style="41" customWidth="1"/>
    <col min="3596" max="3596" width="9.375" style="41" customWidth="1"/>
    <col min="3597" max="3597" width="1.125" style="41" customWidth="1"/>
    <col min="3598" max="3598" width="8.125" style="41" customWidth="1"/>
    <col min="3599" max="3599" width="8.75" style="41" customWidth="1"/>
    <col min="3600" max="3840" width="10" style="41"/>
    <col min="3841" max="3841" width="1.25" style="41" customWidth="1"/>
    <col min="3842" max="3842" width="12.5" style="41" customWidth="1"/>
    <col min="3843" max="3843" width="6.25" style="41" customWidth="1"/>
    <col min="3844" max="3844" width="9.375" style="41" customWidth="1"/>
    <col min="3845" max="3845" width="6.25" style="41" customWidth="1"/>
    <col min="3846" max="3846" width="9.375" style="41" customWidth="1"/>
    <col min="3847" max="3847" width="6.25" style="41" customWidth="1"/>
    <col min="3848" max="3848" width="9.375" style="41" customWidth="1"/>
    <col min="3849" max="3849" width="6.25" style="41" customWidth="1"/>
    <col min="3850" max="3850" width="9.375" style="41" customWidth="1"/>
    <col min="3851" max="3851" width="6.25" style="41" customWidth="1"/>
    <col min="3852" max="3852" width="9.375" style="41" customWidth="1"/>
    <col min="3853" max="3853" width="1.125" style="41" customWidth="1"/>
    <col min="3854" max="3854" width="8.125" style="41" customWidth="1"/>
    <col min="3855" max="3855" width="8.75" style="41" customWidth="1"/>
    <col min="3856" max="4096" width="10" style="41"/>
    <col min="4097" max="4097" width="1.25" style="41" customWidth="1"/>
    <col min="4098" max="4098" width="12.5" style="41" customWidth="1"/>
    <col min="4099" max="4099" width="6.25" style="41" customWidth="1"/>
    <col min="4100" max="4100" width="9.375" style="41" customWidth="1"/>
    <col min="4101" max="4101" width="6.25" style="41" customWidth="1"/>
    <col min="4102" max="4102" width="9.375" style="41" customWidth="1"/>
    <col min="4103" max="4103" width="6.25" style="41" customWidth="1"/>
    <col min="4104" max="4104" width="9.375" style="41" customWidth="1"/>
    <col min="4105" max="4105" width="6.25" style="41" customWidth="1"/>
    <col min="4106" max="4106" width="9.375" style="41" customWidth="1"/>
    <col min="4107" max="4107" width="6.25" style="41" customWidth="1"/>
    <col min="4108" max="4108" width="9.375" style="41" customWidth="1"/>
    <col min="4109" max="4109" width="1.125" style="41" customWidth="1"/>
    <col min="4110" max="4110" width="8.125" style="41" customWidth="1"/>
    <col min="4111" max="4111" width="8.75" style="41" customWidth="1"/>
    <col min="4112" max="4352" width="10" style="41"/>
    <col min="4353" max="4353" width="1.25" style="41" customWidth="1"/>
    <col min="4354" max="4354" width="12.5" style="41" customWidth="1"/>
    <col min="4355" max="4355" width="6.25" style="41" customWidth="1"/>
    <col min="4356" max="4356" width="9.375" style="41" customWidth="1"/>
    <col min="4357" max="4357" width="6.25" style="41" customWidth="1"/>
    <col min="4358" max="4358" width="9.375" style="41" customWidth="1"/>
    <col min="4359" max="4359" width="6.25" style="41" customWidth="1"/>
    <col min="4360" max="4360" width="9.375" style="41" customWidth="1"/>
    <col min="4361" max="4361" width="6.25" style="41" customWidth="1"/>
    <col min="4362" max="4362" width="9.375" style="41" customWidth="1"/>
    <col min="4363" max="4363" width="6.25" style="41" customWidth="1"/>
    <col min="4364" max="4364" width="9.375" style="41" customWidth="1"/>
    <col min="4365" max="4365" width="1.125" style="41" customWidth="1"/>
    <col min="4366" max="4366" width="8.125" style="41" customWidth="1"/>
    <col min="4367" max="4367" width="8.75" style="41" customWidth="1"/>
    <col min="4368" max="4608" width="10" style="41"/>
    <col min="4609" max="4609" width="1.25" style="41" customWidth="1"/>
    <col min="4610" max="4610" width="12.5" style="41" customWidth="1"/>
    <col min="4611" max="4611" width="6.25" style="41" customWidth="1"/>
    <col min="4612" max="4612" width="9.375" style="41" customWidth="1"/>
    <col min="4613" max="4613" width="6.25" style="41" customWidth="1"/>
    <col min="4614" max="4614" width="9.375" style="41" customWidth="1"/>
    <col min="4615" max="4615" width="6.25" style="41" customWidth="1"/>
    <col min="4616" max="4616" width="9.375" style="41" customWidth="1"/>
    <col min="4617" max="4617" width="6.25" style="41" customWidth="1"/>
    <col min="4618" max="4618" width="9.375" style="41" customWidth="1"/>
    <col min="4619" max="4619" width="6.25" style="41" customWidth="1"/>
    <col min="4620" max="4620" width="9.375" style="41" customWidth="1"/>
    <col min="4621" max="4621" width="1.125" style="41" customWidth="1"/>
    <col min="4622" max="4622" width="8.125" style="41" customWidth="1"/>
    <col min="4623" max="4623" width="8.75" style="41" customWidth="1"/>
    <col min="4624" max="4864" width="10" style="41"/>
    <col min="4865" max="4865" width="1.25" style="41" customWidth="1"/>
    <col min="4866" max="4866" width="12.5" style="41" customWidth="1"/>
    <col min="4867" max="4867" width="6.25" style="41" customWidth="1"/>
    <col min="4868" max="4868" width="9.375" style="41" customWidth="1"/>
    <col min="4869" max="4869" width="6.25" style="41" customWidth="1"/>
    <col min="4870" max="4870" width="9.375" style="41" customWidth="1"/>
    <col min="4871" max="4871" width="6.25" style="41" customWidth="1"/>
    <col min="4872" max="4872" width="9.375" style="41" customWidth="1"/>
    <col min="4873" max="4873" width="6.25" style="41" customWidth="1"/>
    <col min="4874" max="4874" width="9.375" style="41" customWidth="1"/>
    <col min="4875" max="4875" width="6.25" style="41" customWidth="1"/>
    <col min="4876" max="4876" width="9.375" style="41" customWidth="1"/>
    <col min="4877" max="4877" width="1.125" style="41" customWidth="1"/>
    <col min="4878" max="4878" width="8.125" style="41" customWidth="1"/>
    <col min="4879" max="4879" width="8.75" style="41" customWidth="1"/>
    <col min="4880" max="5120" width="10" style="41"/>
    <col min="5121" max="5121" width="1.25" style="41" customWidth="1"/>
    <col min="5122" max="5122" width="12.5" style="41" customWidth="1"/>
    <col min="5123" max="5123" width="6.25" style="41" customWidth="1"/>
    <col min="5124" max="5124" width="9.375" style="41" customWidth="1"/>
    <col min="5125" max="5125" width="6.25" style="41" customWidth="1"/>
    <col min="5126" max="5126" width="9.375" style="41" customWidth="1"/>
    <col min="5127" max="5127" width="6.25" style="41" customWidth="1"/>
    <col min="5128" max="5128" width="9.375" style="41" customWidth="1"/>
    <col min="5129" max="5129" width="6.25" style="41" customWidth="1"/>
    <col min="5130" max="5130" width="9.375" style="41" customWidth="1"/>
    <col min="5131" max="5131" width="6.25" style="41" customWidth="1"/>
    <col min="5132" max="5132" width="9.375" style="41" customWidth="1"/>
    <col min="5133" max="5133" width="1.125" style="41" customWidth="1"/>
    <col min="5134" max="5134" width="8.125" style="41" customWidth="1"/>
    <col min="5135" max="5135" width="8.75" style="41" customWidth="1"/>
    <col min="5136" max="5376" width="10" style="41"/>
    <col min="5377" max="5377" width="1.25" style="41" customWidth="1"/>
    <col min="5378" max="5378" width="12.5" style="41" customWidth="1"/>
    <col min="5379" max="5379" width="6.25" style="41" customWidth="1"/>
    <col min="5380" max="5380" width="9.375" style="41" customWidth="1"/>
    <col min="5381" max="5381" width="6.25" style="41" customWidth="1"/>
    <col min="5382" max="5382" width="9.375" style="41" customWidth="1"/>
    <col min="5383" max="5383" width="6.25" style="41" customWidth="1"/>
    <col min="5384" max="5384" width="9.375" style="41" customWidth="1"/>
    <col min="5385" max="5385" width="6.25" style="41" customWidth="1"/>
    <col min="5386" max="5386" width="9.375" style="41" customWidth="1"/>
    <col min="5387" max="5387" width="6.25" style="41" customWidth="1"/>
    <col min="5388" max="5388" width="9.375" style="41" customWidth="1"/>
    <col min="5389" max="5389" width="1.125" style="41" customWidth="1"/>
    <col min="5390" max="5390" width="8.125" style="41" customWidth="1"/>
    <col min="5391" max="5391" width="8.75" style="41" customWidth="1"/>
    <col min="5392" max="5632" width="10" style="41"/>
    <col min="5633" max="5633" width="1.25" style="41" customWidth="1"/>
    <col min="5634" max="5634" width="12.5" style="41" customWidth="1"/>
    <col min="5635" max="5635" width="6.25" style="41" customWidth="1"/>
    <col min="5636" max="5636" width="9.375" style="41" customWidth="1"/>
    <col min="5637" max="5637" width="6.25" style="41" customWidth="1"/>
    <col min="5638" max="5638" width="9.375" style="41" customWidth="1"/>
    <col min="5639" max="5639" width="6.25" style="41" customWidth="1"/>
    <col min="5640" max="5640" width="9.375" style="41" customWidth="1"/>
    <col min="5641" max="5641" width="6.25" style="41" customWidth="1"/>
    <col min="5642" max="5642" width="9.375" style="41" customWidth="1"/>
    <col min="5643" max="5643" width="6.25" style="41" customWidth="1"/>
    <col min="5644" max="5644" width="9.375" style="41" customWidth="1"/>
    <col min="5645" max="5645" width="1.125" style="41" customWidth="1"/>
    <col min="5646" max="5646" width="8.125" style="41" customWidth="1"/>
    <col min="5647" max="5647" width="8.75" style="41" customWidth="1"/>
    <col min="5648" max="5888" width="10" style="41"/>
    <col min="5889" max="5889" width="1.25" style="41" customWidth="1"/>
    <col min="5890" max="5890" width="12.5" style="41" customWidth="1"/>
    <col min="5891" max="5891" width="6.25" style="41" customWidth="1"/>
    <col min="5892" max="5892" width="9.375" style="41" customWidth="1"/>
    <col min="5893" max="5893" width="6.25" style="41" customWidth="1"/>
    <col min="5894" max="5894" width="9.375" style="41" customWidth="1"/>
    <col min="5895" max="5895" width="6.25" style="41" customWidth="1"/>
    <col min="5896" max="5896" width="9.375" style="41" customWidth="1"/>
    <col min="5897" max="5897" width="6.25" style="41" customWidth="1"/>
    <col min="5898" max="5898" width="9.375" style="41" customWidth="1"/>
    <col min="5899" max="5899" width="6.25" style="41" customWidth="1"/>
    <col min="5900" max="5900" width="9.375" style="41" customWidth="1"/>
    <col min="5901" max="5901" width="1.125" style="41" customWidth="1"/>
    <col min="5902" max="5902" width="8.125" style="41" customWidth="1"/>
    <col min="5903" max="5903" width="8.75" style="41" customWidth="1"/>
    <col min="5904" max="6144" width="10" style="41"/>
    <col min="6145" max="6145" width="1.25" style="41" customWidth="1"/>
    <col min="6146" max="6146" width="12.5" style="41" customWidth="1"/>
    <col min="6147" max="6147" width="6.25" style="41" customWidth="1"/>
    <col min="6148" max="6148" width="9.375" style="41" customWidth="1"/>
    <col min="6149" max="6149" width="6.25" style="41" customWidth="1"/>
    <col min="6150" max="6150" width="9.375" style="41" customWidth="1"/>
    <col min="6151" max="6151" width="6.25" style="41" customWidth="1"/>
    <col min="6152" max="6152" width="9.375" style="41" customWidth="1"/>
    <col min="6153" max="6153" width="6.25" style="41" customWidth="1"/>
    <col min="6154" max="6154" width="9.375" style="41" customWidth="1"/>
    <col min="6155" max="6155" width="6.25" style="41" customWidth="1"/>
    <col min="6156" max="6156" width="9.375" style="41" customWidth="1"/>
    <col min="6157" max="6157" width="1.125" style="41" customWidth="1"/>
    <col min="6158" max="6158" width="8.125" style="41" customWidth="1"/>
    <col min="6159" max="6159" width="8.75" style="41" customWidth="1"/>
    <col min="6160" max="6400" width="10" style="41"/>
    <col min="6401" max="6401" width="1.25" style="41" customWidth="1"/>
    <col min="6402" max="6402" width="12.5" style="41" customWidth="1"/>
    <col min="6403" max="6403" width="6.25" style="41" customWidth="1"/>
    <col min="6404" max="6404" width="9.375" style="41" customWidth="1"/>
    <col min="6405" max="6405" width="6.25" style="41" customWidth="1"/>
    <col min="6406" max="6406" width="9.375" style="41" customWidth="1"/>
    <col min="6407" max="6407" width="6.25" style="41" customWidth="1"/>
    <col min="6408" max="6408" width="9.375" style="41" customWidth="1"/>
    <col min="6409" max="6409" width="6.25" style="41" customWidth="1"/>
    <col min="6410" max="6410" width="9.375" style="41" customWidth="1"/>
    <col min="6411" max="6411" width="6.25" style="41" customWidth="1"/>
    <col min="6412" max="6412" width="9.375" style="41" customWidth="1"/>
    <col min="6413" max="6413" width="1.125" style="41" customWidth="1"/>
    <col min="6414" max="6414" width="8.125" style="41" customWidth="1"/>
    <col min="6415" max="6415" width="8.75" style="41" customWidth="1"/>
    <col min="6416" max="6656" width="10" style="41"/>
    <col min="6657" max="6657" width="1.25" style="41" customWidth="1"/>
    <col min="6658" max="6658" width="12.5" style="41" customWidth="1"/>
    <col min="6659" max="6659" width="6.25" style="41" customWidth="1"/>
    <col min="6660" max="6660" width="9.375" style="41" customWidth="1"/>
    <col min="6661" max="6661" width="6.25" style="41" customWidth="1"/>
    <col min="6662" max="6662" width="9.375" style="41" customWidth="1"/>
    <col min="6663" max="6663" width="6.25" style="41" customWidth="1"/>
    <col min="6664" max="6664" width="9.375" style="41" customWidth="1"/>
    <col min="6665" max="6665" width="6.25" style="41" customWidth="1"/>
    <col min="6666" max="6666" width="9.375" style="41" customWidth="1"/>
    <col min="6667" max="6667" width="6.25" style="41" customWidth="1"/>
    <col min="6668" max="6668" width="9.375" style="41" customWidth="1"/>
    <col min="6669" max="6669" width="1.125" style="41" customWidth="1"/>
    <col min="6670" max="6670" width="8.125" style="41" customWidth="1"/>
    <col min="6671" max="6671" width="8.75" style="41" customWidth="1"/>
    <col min="6672" max="6912" width="10" style="41"/>
    <col min="6913" max="6913" width="1.25" style="41" customWidth="1"/>
    <col min="6914" max="6914" width="12.5" style="41" customWidth="1"/>
    <col min="6915" max="6915" width="6.25" style="41" customWidth="1"/>
    <col min="6916" max="6916" width="9.375" style="41" customWidth="1"/>
    <col min="6917" max="6917" width="6.25" style="41" customWidth="1"/>
    <col min="6918" max="6918" width="9.375" style="41" customWidth="1"/>
    <col min="6919" max="6919" width="6.25" style="41" customWidth="1"/>
    <col min="6920" max="6920" width="9.375" style="41" customWidth="1"/>
    <col min="6921" max="6921" width="6.25" style="41" customWidth="1"/>
    <col min="6922" max="6922" width="9.375" style="41" customWidth="1"/>
    <col min="6923" max="6923" width="6.25" style="41" customWidth="1"/>
    <col min="6924" max="6924" width="9.375" style="41" customWidth="1"/>
    <col min="6925" max="6925" width="1.125" style="41" customWidth="1"/>
    <col min="6926" max="6926" width="8.125" style="41" customWidth="1"/>
    <col min="6927" max="6927" width="8.75" style="41" customWidth="1"/>
    <col min="6928" max="7168" width="10" style="41"/>
    <col min="7169" max="7169" width="1.25" style="41" customWidth="1"/>
    <col min="7170" max="7170" width="12.5" style="41" customWidth="1"/>
    <col min="7171" max="7171" width="6.25" style="41" customWidth="1"/>
    <col min="7172" max="7172" width="9.375" style="41" customWidth="1"/>
    <col min="7173" max="7173" width="6.25" style="41" customWidth="1"/>
    <col min="7174" max="7174" width="9.375" style="41" customWidth="1"/>
    <col min="7175" max="7175" width="6.25" style="41" customWidth="1"/>
    <col min="7176" max="7176" width="9.375" style="41" customWidth="1"/>
    <col min="7177" max="7177" width="6.25" style="41" customWidth="1"/>
    <col min="7178" max="7178" width="9.375" style="41" customWidth="1"/>
    <col min="7179" max="7179" width="6.25" style="41" customWidth="1"/>
    <col min="7180" max="7180" width="9.375" style="41" customWidth="1"/>
    <col min="7181" max="7181" width="1.125" style="41" customWidth="1"/>
    <col min="7182" max="7182" width="8.125" style="41" customWidth="1"/>
    <col min="7183" max="7183" width="8.75" style="41" customWidth="1"/>
    <col min="7184" max="7424" width="10" style="41"/>
    <col min="7425" max="7425" width="1.25" style="41" customWidth="1"/>
    <col min="7426" max="7426" width="12.5" style="41" customWidth="1"/>
    <col min="7427" max="7427" width="6.25" style="41" customWidth="1"/>
    <col min="7428" max="7428" width="9.375" style="41" customWidth="1"/>
    <col min="7429" max="7429" width="6.25" style="41" customWidth="1"/>
    <col min="7430" max="7430" width="9.375" style="41" customWidth="1"/>
    <col min="7431" max="7431" width="6.25" style="41" customWidth="1"/>
    <col min="7432" max="7432" width="9.375" style="41" customWidth="1"/>
    <col min="7433" max="7433" width="6.25" style="41" customWidth="1"/>
    <col min="7434" max="7434" width="9.375" style="41" customWidth="1"/>
    <col min="7435" max="7435" width="6.25" style="41" customWidth="1"/>
    <col min="7436" max="7436" width="9.375" style="41" customWidth="1"/>
    <col min="7437" max="7437" width="1.125" style="41" customWidth="1"/>
    <col min="7438" max="7438" width="8.125" style="41" customWidth="1"/>
    <col min="7439" max="7439" width="8.75" style="41" customWidth="1"/>
    <col min="7440" max="7680" width="10" style="41"/>
    <col min="7681" max="7681" width="1.25" style="41" customWidth="1"/>
    <col min="7682" max="7682" width="12.5" style="41" customWidth="1"/>
    <col min="7683" max="7683" width="6.25" style="41" customWidth="1"/>
    <col min="7684" max="7684" width="9.375" style="41" customWidth="1"/>
    <col min="7685" max="7685" width="6.25" style="41" customWidth="1"/>
    <col min="7686" max="7686" width="9.375" style="41" customWidth="1"/>
    <col min="7687" max="7687" width="6.25" style="41" customWidth="1"/>
    <col min="7688" max="7688" width="9.375" style="41" customWidth="1"/>
    <col min="7689" max="7689" width="6.25" style="41" customWidth="1"/>
    <col min="7690" max="7690" width="9.375" style="41" customWidth="1"/>
    <col min="7691" max="7691" width="6.25" style="41" customWidth="1"/>
    <col min="7692" max="7692" width="9.375" style="41" customWidth="1"/>
    <col min="7693" max="7693" width="1.125" style="41" customWidth="1"/>
    <col min="7694" max="7694" width="8.125" style="41" customWidth="1"/>
    <col min="7695" max="7695" width="8.75" style="41" customWidth="1"/>
    <col min="7696" max="7936" width="10" style="41"/>
    <col min="7937" max="7937" width="1.25" style="41" customWidth="1"/>
    <col min="7938" max="7938" width="12.5" style="41" customWidth="1"/>
    <col min="7939" max="7939" width="6.25" style="41" customWidth="1"/>
    <col min="7940" max="7940" width="9.375" style="41" customWidth="1"/>
    <col min="7941" max="7941" width="6.25" style="41" customWidth="1"/>
    <col min="7942" max="7942" width="9.375" style="41" customWidth="1"/>
    <col min="7943" max="7943" width="6.25" style="41" customWidth="1"/>
    <col min="7944" max="7944" width="9.375" style="41" customWidth="1"/>
    <col min="7945" max="7945" width="6.25" style="41" customWidth="1"/>
    <col min="7946" max="7946" width="9.375" style="41" customWidth="1"/>
    <col min="7947" max="7947" width="6.25" style="41" customWidth="1"/>
    <col min="7948" max="7948" width="9.375" style="41" customWidth="1"/>
    <col min="7949" max="7949" width="1.125" style="41" customWidth="1"/>
    <col min="7950" max="7950" width="8.125" style="41" customWidth="1"/>
    <col min="7951" max="7951" width="8.75" style="41" customWidth="1"/>
    <col min="7952" max="8192" width="10" style="41"/>
    <col min="8193" max="8193" width="1.25" style="41" customWidth="1"/>
    <col min="8194" max="8194" width="12.5" style="41" customWidth="1"/>
    <col min="8195" max="8195" width="6.25" style="41" customWidth="1"/>
    <col min="8196" max="8196" width="9.375" style="41" customWidth="1"/>
    <col min="8197" max="8197" width="6.25" style="41" customWidth="1"/>
    <col min="8198" max="8198" width="9.375" style="41" customWidth="1"/>
    <col min="8199" max="8199" width="6.25" style="41" customWidth="1"/>
    <col min="8200" max="8200" width="9.375" style="41" customWidth="1"/>
    <col min="8201" max="8201" width="6.25" style="41" customWidth="1"/>
    <col min="8202" max="8202" width="9.375" style="41" customWidth="1"/>
    <col min="8203" max="8203" width="6.25" style="41" customWidth="1"/>
    <col min="8204" max="8204" width="9.375" style="41" customWidth="1"/>
    <col min="8205" max="8205" width="1.125" style="41" customWidth="1"/>
    <col min="8206" max="8206" width="8.125" style="41" customWidth="1"/>
    <col min="8207" max="8207" width="8.75" style="41" customWidth="1"/>
    <col min="8208" max="8448" width="10" style="41"/>
    <col min="8449" max="8449" width="1.25" style="41" customWidth="1"/>
    <col min="8450" max="8450" width="12.5" style="41" customWidth="1"/>
    <col min="8451" max="8451" width="6.25" style="41" customWidth="1"/>
    <col min="8452" max="8452" width="9.375" style="41" customWidth="1"/>
    <col min="8453" max="8453" width="6.25" style="41" customWidth="1"/>
    <col min="8454" max="8454" width="9.375" style="41" customWidth="1"/>
    <col min="8455" max="8455" width="6.25" style="41" customWidth="1"/>
    <col min="8456" max="8456" width="9.375" style="41" customWidth="1"/>
    <col min="8457" max="8457" width="6.25" style="41" customWidth="1"/>
    <col min="8458" max="8458" width="9.375" style="41" customWidth="1"/>
    <col min="8459" max="8459" width="6.25" style="41" customWidth="1"/>
    <col min="8460" max="8460" width="9.375" style="41" customWidth="1"/>
    <col min="8461" max="8461" width="1.125" style="41" customWidth="1"/>
    <col min="8462" max="8462" width="8.125" style="41" customWidth="1"/>
    <col min="8463" max="8463" width="8.75" style="41" customWidth="1"/>
    <col min="8464" max="8704" width="10" style="41"/>
    <col min="8705" max="8705" width="1.25" style="41" customWidth="1"/>
    <col min="8706" max="8706" width="12.5" style="41" customWidth="1"/>
    <col min="8707" max="8707" width="6.25" style="41" customWidth="1"/>
    <col min="8708" max="8708" width="9.375" style="41" customWidth="1"/>
    <col min="8709" max="8709" width="6.25" style="41" customWidth="1"/>
    <col min="8710" max="8710" width="9.375" style="41" customWidth="1"/>
    <col min="8711" max="8711" width="6.25" style="41" customWidth="1"/>
    <col min="8712" max="8712" width="9.375" style="41" customWidth="1"/>
    <col min="8713" max="8713" width="6.25" style="41" customWidth="1"/>
    <col min="8714" max="8714" width="9.375" style="41" customWidth="1"/>
    <col min="8715" max="8715" width="6.25" style="41" customWidth="1"/>
    <col min="8716" max="8716" width="9.375" style="41" customWidth="1"/>
    <col min="8717" max="8717" width="1.125" style="41" customWidth="1"/>
    <col min="8718" max="8718" width="8.125" style="41" customWidth="1"/>
    <col min="8719" max="8719" width="8.75" style="41" customWidth="1"/>
    <col min="8720" max="8960" width="10" style="41"/>
    <col min="8961" max="8961" width="1.25" style="41" customWidth="1"/>
    <col min="8962" max="8962" width="12.5" style="41" customWidth="1"/>
    <col min="8963" max="8963" width="6.25" style="41" customWidth="1"/>
    <col min="8964" max="8964" width="9.375" style="41" customWidth="1"/>
    <col min="8965" max="8965" width="6.25" style="41" customWidth="1"/>
    <col min="8966" max="8966" width="9.375" style="41" customWidth="1"/>
    <col min="8967" max="8967" width="6.25" style="41" customWidth="1"/>
    <col min="8968" max="8968" width="9.375" style="41" customWidth="1"/>
    <col min="8969" max="8969" width="6.25" style="41" customWidth="1"/>
    <col min="8970" max="8970" width="9.375" style="41" customWidth="1"/>
    <col min="8971" max="8971" width="6.25" style="41" customWidth="1"/>
    <col min="8972" max="8972" width="9.375" style="41" customWidth="1"/>
    <col min="8973" max="8973" width="1.125" style="41" customWidth="1"/>
    <col min="8974" max="8974" width="8.125" style="41" customWidth="1"/>
    <col min="8975" max="8975" width="8.75" style="41" customWidth="1"/>
    <col min="8976" max="9216" width="10" style="41"/>
    <col min="9217" max="9217" width="1.25" style="41" customWidth="1"/>
    <col min="9218" max="9218" width="12.5" style="41" customWidth="1"/>
    <col min="9219" max="9219" width="6.25" style="41" customWidth="1"/>
    <col min="9220" max="9220" width="9.375" style="41" customWidth="1"/>
    <col min="9221" max="9221" width="6.25" style="41" customWidth="1"/>
    <col min="9222" max="9222" width="9.375" style="41" customWidth="1"/>
    <col min="9223" max="9223" width="6.25" style="41" customWidth="1"/>
    <col min="9224" max="9224" width="9.375" style="41" customWidth="1"/>
    <col min="9225" max="9225" width="6.25" style="41" customWidth="1"/>
    <col min="9226" max="9226" width="9.375" style="41" customWidth="1"/>
    <col min="9227" max="9227" width="6.25" style="41" customWidth="1"/>
    <col min="9228" max="9228" width="9.375" style="41" customWidth="1"/>
    <col min="9229" max="9229" width="1.125" style="41" customWidth="1"/>
    <col min="9230" max="9230" width="8.125" style="41" customWidth="1"/>
    <col min="9231" max="9231" width="8.75" style="41" customWidth="1"/>
    <col min="9232" max="9472" width="10" style="41"/>
    <col min="9473" max="9473" width="1.25" style="41" customWidth="1"/>
    <col min="9474" max="9474" width="12.5" style="41" customWidth="1"/>
    <col min="9475" max="9475" width="6.25" style="41" customWidth="1"/>
    <col min="9476" max="9476" width="9.375" style="41" customWidth="1"/>
    <col min="9477" max="9477" width="6.25" style="41" customWidth="1"/>
    <col min="9478" max="9478" width="9.375" style="41" customWidth="1"/>
    <col min="9479" max="9479" width="6.25" style="41" customWidth="1"/>
    <col min="9480" max="9480" width="9.375" style="41" customWidth="1"/>
    <col min="9481" max="9481" width="6.25" style="41" customWidth="1"/>
    <col min="9482" max="9482" width="9.375" style="41" customWidth="1"/>
    <col min="9483" max="9483" width="6.25" style="41" customWidth="1"/>
    <col min="9484" max="9484" width="9.375" style="41" customWidth="1"/>
    <col min="9485" max="9485" width="1.125" style="41" customWidth="1"/>
    <col min="9486" max="9486" width="8.125" style="41" customWidth="1"/>
    <col min="9487" max="9487" width="8.75" style="41" customWidth="1"/>
    <col min="9488" max="9728" width="10" style="41"/>
    <col min="9729" max="9729" width="1.25" style="41" customWidth="1"/>
    <col min="9730" max="9730" width="12.5" style="41" customWidth="1"/>
    <col min="9731" max="9731" width="6.25" style="41" customWidth="1"/>
    <col min="9732" max="9732" width="9.375" style="41" customWidth="1"/>
    <col min="9733" max="9733" width="6.25" style="41" customWidth="1"/>
    <col min="9734" max="9734" width="9.375" style="41" customWidth="1"/>
    <col min="9735" max="9735" width="6.25" style="41" customWidth="1"/>
    <col min="9736" max="9736" width="9.375" style="41" customWidth="1"/>
    <col min="9737" max="9737" width="6.25" style="41" customWidth="1"/>
    <col min="9738" max="9738" width="9.375" style="41" customWidth="1"/>
    <col min="9739" max="9739" width="6.25" style="41" customWidth="1"/>
    <col min="9740" max="9740" width="9.375" style="41" customWidth="1"/>
    <col min="9741" max="9741" width="1.125" style="41" customWidth="1"/>
    <col min="9742" max="9742" width="8.125" style="41" customWidth="1"/>
    <col min="9743" max="9743" width="8.75" style="41" customWidth="1"/>
    <col min="9744" max="9984" width="10" style="41"/>
    <col min="9985" max="9985" width="1.25" style="41" customWidth="1"/>
    <col min="9986" max="9986" width="12.5" style="41" customWidth="1"/>
    <col min="9987" max="9987" width="6.25" style="41" customWidth="1"/>
    <col min="9988" max="9988" width="9.375" style="41" customWidth="1"/>
    <col min="9989" max="9989" width="6.25" style="41" customWidth="1"/>
    <col min="9990" max="9990" width="9.375" style="41" customWidth="1"/>
    <col min="9991" max="9991" width="6.25" style="41" customWidth="1"/>
    <col min="9992" max="9992" width="9.375" style="41" customWidth="1"/>
    <col min="9993" max="9993" width="6.25" style="41" customWidth="1"/>
    <col min="9994" max="9994" width="9.375" style="41" customWidth="1"/>
    <col min="9995" max="9995" width="6.25" style="41" customWidth="1"/>
    <col min="9996" max="9996" width="9.375" style="41" customWidth="1"/>
    <col min="9997" max="9997" width="1.125" style="41" customWidth="1"/>
    <col min="9998" max="9998" width="8.125" style="41" customWidth="1"/>
    <col min="9999" max="9999" width="8.75" style="41" customWidth="1"/>
    <col min="10000" max="10240" width="10" style="41"/>
    <col min="10241" max="10241" width="1.25" style="41" customWidth="1"/>
    <col min="10242" max="10242" width="12.5" style="41" customWidth="1"/>
    <col min="10243" max="10243" width="6.25" style="41" customWidth="1"/>
    <col min="10244" max="10244" width="9.375" style="41" customWidth="1"/>
    <col min="10245" max="10245" width="6.25" style="41" customWidth="1"/>
    <col min="10246" max="10246" width="9.375" style="41" customWidth="1"/>
    <col min="10247" max="10247" width="6.25" style="41" customWidth="1"/>
    <col min="10248" max="10248" width="9.375" style="41" customWidth="1"/>
    <col min="10249" max="10249" width="6.25" style="41" customWidth="1"/>
    <col min="10250" max="10250" width="9.375" style="41" customWidth="1"/>
    <col min="10251" max="10251" width="6.25" style="41" customWidth="1"/>
    <col min="10252" max="10252" width="9.375" style="41" customWidth="1"/>
    <col min="10253" max="10253" width="1.125" style="41" customWidth="1"/>
    <col min="10254" max="10254" width="8.125" style="41" customWidth="1"/>
    <col min="10255" max="10255" width="8.75" style="41" customWidth="1"/>
    <col min="10256" max="10496" width="10" style="41"/>
    <col min="10497" max="10497" width="1.25" style="41" customWidth="1"/>
    <col min="10498" max="10498" width="12.5" style="41" customWidth="1"/>
    <col min="10499" max="10499" width="6.25" style="41" customWidth="1"/>
    <col min="10500" max="10500" width="9.375" style="41" customWidth="1"/>
    <col min="10501" max="10501" width="6.25" style="41" customWidth="1"/>
    <col min="10502" max="10502" width="9.375" style="41" customWidth="1"/>
    <col min="10503" max="10503" width="6.25" style="41" customWidth="1"/>
    <col min="10504" max="10504" width="9.375" style="41" customWidth="1"/>
    <col min="10505" max="10505" width="6.25" style="41" customWidth="1"/>
    <col min="10506" max="10506" width="9.375" style="41" customWidth="1"/>
    <col min="10507" max="10507" width="6.25" style="41" customWidth="1"/>
    <col min="10508" max="10508" width="9.375" style="41" customWidth="1"/>
    <col min="10509" max="10509" width="1.125" style="41" customWidth="1"/>
    <col min="10510" max="10510" width="8.125" style="41" customWidth="1"/>
    <col min="10511" max="10511" width="8.75" style="41" customWidth="1"/>
    <col min="10512" max="10752" width="10" style="41"/>
    <col min="10753" max="10753" width="1.25" style="41" customWidth="1"/>
    <col min="10754" max="10754" width="12.5" style="41" customWidth="1"/>
    <col min="10755" max="10755" width="6.25" style="41" customWidth="1"/>
    <col min="10756" max="10756" width="9.375" style="41" customWidth="1"/>
    <col min="10757" max="10757" width="6.25" style="41" customWidth="1"/>
    <col min="10758" max="10758" width="9.375" style="41" customWidth="1"/>
    <col min="10759" max="10759" width="6.25" style="41" customWidth="1"/>
    <col min="10760" max="10760" width="9.375" style="41" customWidth="1"/>
    <col min="10761" max="10761" width="6.25" style="41" customWidth="1"/>
    <col min="10762" max="10762" width="9.375" style="41" customWidth="1"/>
    <col min="10763" max="10763" width="6.25" style="41" customWidth="1"/>
    <col min="10764" max="10764" width="9.375" style="41" customWidth="1"/>
    <col min="10765" max="10765" width="1.125" style="41" customWidth="1"/>
    <col min="10766" max="10766" width="8.125" style="41" customWidth="1"/>
    <col min="10767" max="10767" width="8.75" style="41" customWidth="1"/>
    <col min="10768" max="11008" width="10" style="41"/>
    <col min="11009" max="11009" width="1.25" style="41" customWidth="1"/>
    <col min="11010" max="11010" width="12.5" style="41" customWidth="1"/>
    <col min="11011" max="11011" width="6.25" style="41" customWidth="1"/>
    <col min="11012" max="11012" width="9.375" style="41" customWidth="1"/>
    <col min="11013" max="11013" width="6.25" style="41" customWidth="1"/>
    <col min="11014" max="11014" width="9.375" style="41" customWidth="1"/>
    <col min="11015" max="11015" width="6.25" style="41" customWidth="1"/>
    <col min="11016" max="11016" width="9.375" style="41" customWidth="1"/>
    <col min="11017" max="11017" width="6.25" style="41" customWidth="1"/>
    <col min="11018" max="11018" width="9.375" style="41" customWidth="1"/>
    <col min="11019" max="11019" width="6.25" style="41" customWidth="1"/>
    <col min="11020" max="11020" width="9.375" style="41" customWidth="1"/>
    <col min="11021" max="11021" width="1.125" style="41" customWidth="1"/>
    <col min="11022" max="11022" width="8.125" style="41" customWidth="1"/>
    <col min="11023" max="11023" width="8.75" style="41" customWidth="1"/>
    <col min="11024" max="11264" width="10" style="41"/>
    <col min="11265" max="11265" width="1.25" style="41" customWidth="1"/>
    <col min="11266" max="11266" width="12.5" style="41" customWidth="1"/>
    <col min="11267" max="11267" width="6.25" style="41" customWidth="1"/>
    <col min="11268" max="11268" width="9.375" style="41" customWidth="1"/>
    <col min="11269" max="11269" width="6.25" style="41" customWidth="1"/>
    <col min="11270" max="11270" width="9.375" style="41" customWidth="1"/>
    <col min="11271" max="11271" width="6.25" style="41" customWidth="1"/>
    <col min="11272" max="11272" width="9.375" style="41" customWidth="1"/>
    <col min="11273" max="11273" width="6.25" style="41" customWidth="1"/>
    <col min="11274" max="11274" width="9.375" style="41" customWidth="1"/>
    <col min="11275" max="11275" width="6.25" style="41" customWidth="1"/>
    <col min="11276" max="11276" width="9.375" style="41" customWidth="1"/>
    <col min="11277" max="11277" width="1.125" style="41" customWidth="1"/>
    <col min="11278" max="11278" width="8.125" style="41" customWidth="1"/>
    <col min="11279" max="11279" width="8.75" style="41" customWidth="1"/>
    <col min="11280" max="11520" width="10" style="41"/>
    <col min="11521" max="11521" width="1.25" style="41" customWidth="1"/>
    <col min="11522" max="11522" width="12.5" style="41" customWidth="1"/>
    <col min="11523" max="11523" width="6.25" style="41" customWidth="1"/>
    <col min="11524" max="11524" width="9.375" style="41" customWidth="1"/>
    <col min="11525" max="11525" width="6.25" style="41" customWidth="1"/>
    <col min="11526" max="11526" width="9.375" style="41" customWidth="1"/>
    <col min="11527" max="11527" width="6.25" style="41" customWidth="1"/>
    <col min="11528" max="11528" width="9.375" style="41" customWidth="1"/>
    <col min="11529" max="11529" width="6.25" style="41" customWidth="1"/>
    <col min="11530" max="11530" width="9.375" style="41" customWidth="1"/>
    <col min="11531" max="11531" width="6.25" style="41" customWidth="1"/>
    <col min="11532" max="11532" width="9.375" style="41" customWidth="1"/>
    <col min="11533" max="11533" width="1.125" style="41" customWidth="1"/>
    <col min="11534" max="11534" width="8.125" style="41" customWidth="1"/>
    <col min="11535" max="11535" width="8.75" style="41" customWidth="1"/>
    <col min="11536" max="11776" width="10" style="41"/>
    <col min="11777" max="11777" width="1.25" style="41" customWidth="1"/>
    <col min="11778" max="11778" width="12.5" style="41" customWidth="1"/>
    <col min="11779" max="11779" width="6.25" style="41" customWidth="1"/>
    <col min="11780" max="11780" width="9.375" style="41" customWidth="1"/>
    <col min="11781" max="11781" width="6.25" style="41" customWidth="1"/>
    <col min="11782" max="11782" width="9.375" style="41" customWidth="1"/>
    <col min="11783" max="11783" width="6.25" style="41" customWidth="1"/>
    <col min="11784" max="11784" width="9.375" style="41" customWidth="1"/>
    <col min="11785" max="11785" width="6.25" style="41" customWidth="1"/>
    <col min="11786" max="11786" width="9.375" style="41" customWidth="1"/>
    <col min="11787" max="11787" width="6.25" style="41" customWidth="1"/>
    <col min="11788" max="11788" width="9.375" style="41" customWidth="1"/>
    <col min="11789" max="11789" width="1.125" style="41" customWidth="1"/>
    <col min="11790" max="11790" width="8.125" style="41" customWidth="1"/>
    <col min="11791" max="11791" width="8.75" style="41" customWidth="1"/>
    <col min="11792" max="12032" width="10" style="41"/>
    <col min="12033" max="12033" width="1.25" style="41" customWidth="1"/>
    <col min="12034" max="12034" width="12.5" style="41" customWidth="1"/>
    <col min="12035" max="12035" width="6.25" style="41" customWidth="1"/>
    <col min="12036" max="12036" width="9.375" style="41" customWidth="1"/>
    <col min="12037" max="12037" width="6.25" style="41" customWidth="1"/>
    <col min="12038" max="12038" width="9.375" style="41" customWidth="1"/>
    <col min="12039" max="12039" width="6.25" style="41" customWidth="1"/>
    <col min="12040" max="12040" width="9.375" style="41" customWidth="1"/>
    <col min="12041" max="12041" width="6.25" style="41" customWidth="1"/>
    <col min="12042" max="12042" width="9.375" style="41" customWidth="1"/>
    <col min="12043" max="12043" width="6.25" style="41" customWidth="1"/>
    <col min="12044" max="12044" width="9.375" style="41" customWidth="1"/>
    <col min="12045" max="12045" width="1.125" style="41" customWidth="1"/>
    <col min="12046" max="12046" width="8.125" style="41" customWidth="1"/>
    <col min="12047" max="12047" width="8.75" style="41" customWidth="1"/>
    <col min="12048" max="12288" width="10" style="41"/>
    <col min="12289" max="12289" width="1.25" style="41" customWidth="1"/>
    <col min="12290" max="12290" width="12.5" style="41" customWidth="1"/>
    <col min="12291" max="12291" width="6.25" style="41" customWidth="1"/>
    <col min="12292" max="12292" width="9.375" style="41" customWidth="1"/>
    <col min="12293" max="12293" width="6.25" style="41" customWidth="1"/>
    <col min="12294" max="12294" width="9.375" style="41" customWidth="1"/>
    <col min="12295" max="12295" width="6.25" style="41" customWidth="1"/>
    <col min="12296" max="12296" width="9.375" style="41" customWidth="1"/>
    <col min="12297" max="12297" width="6.25" style="41" customWidth="1"/>
    <col min="12298" max="12298" width="9.375" style="41" customWidth="1"/>
    <col min="12299" max="12299" width="6.25" style="41" customWidth="1"/>
    <col min="12300" max="12300" width="9.375" style="41" customWidth="1"/>
    <col min="12301" max="12301" width="1.125" style="41" customWidth="1"/>
    <col min="12302" max="12302" width="8.125" style="41" customWidth="1"/>
    <col min="12303" max="12303" width="8.75" style="41" customWidth="1"/>
    <col min="12304" max="12544" width="10" style="41"/>
    <col min="12545" max="12545" width="1.25" style="41" customWidth="1"/>
    <col min="12546" max="12546" width="12.5" style="41" customWidth="1"/>
    <col min="12547" max="12547" width="6.25" style="41" customWidth="1"/>
    <col min="12548" max="12548" width="9.375" style="41" customWidth="1"/>
    <col min="12549" max="12549" width="6.25" style="41" customWidth="1"/>
    <col min="12550" max="12550" width="9.375" style="41" customWidth="1"/>
    <col min="12551" max="12551" width="6.25" style="41" customWidth="1"/>
    <col min="12552" max="12552" width="9.375" style="41" customWidth="1"/>
    <col min="12553" max="12553" width="6.25" style="41" customWidth="1"/>
    <col min="12554" max="12554" width="9.375" style="41" customWidth="1"/>
    <col min="12555" max="12555" width="6.25" style="41" customWidth="1"/>
    <col min="12556" max="12556" width="9.375" style="41" customWidth="1"/>
    <col min="12557" max="12557" width="1.125" style="41" customWidth="1"/>
    <col min="12558" max="12558" width="8.125" style="41" customWidth="1"/>
    <col min="12559" max="12559" width="8.75" style="41" customWidth="1"/>
    <col min="12560" max="12800" width="10" style="41"/>
    <col min="12801" max="12801" width="1.25" style="41" customWidth="1"/>
    <col min="12802" max="12802" width="12.5" style="41" customWidth="1"/>
    <col min="12803" max="12803" width="6.25" style="41" customWidth="1"/>
    <col min="12804" max="12804" width="9.375" style="41" customWidth="1"/>
    <col min="12805" max="12805" width="6.25" style="41" customWidth="1"/>
    <col min="12806" max="12806" width="9.375" style="41" customWidth="1"/>
    <col min="12807" max="12807" width="6.25" style="41" customWidth="1"/>
    <col min="12808" max="12808" width="9.375" style="41" customWidth="1"/>
    <col min="12809" max="12809" width="6.25" style="41" customWidth="1"/>
    <col min="12810" max="12810" width="9.375" style="41" customWidth="1"/>
    <col min="12811" max="12811" width="6.25" style="41" customWidth="1"/>
    <col min="12812" max="12812" width="9.375" style="41" customWidth="1"/>
    <col min="12813" max="12813" width="1.125" style="41" customWidth="1"/>
    <col min="12814" max="12814" width="8.125" style="41" customWidth="1"/>
    <col min="12815" max="12815" width="8.75" style="41" customWidth="1"/>
    <col min="12816" max="13056" width="10" style="41"/>
    <col min="13057" max="13057" width="1.25" style="41" customWidth="1"/>
    <col min="13058" max="13058" width="12.5" style="41" customWidth="1"/>
    <col min="13059" max="13059" width="6.25" style="41" customWidth="1"/>
    <col min="13060" max="13060" width="9.375" style="41" customWidth="1"/>
    <col min="13061" max="13061" width="6.25" style="41" customWidth="1"/>
    <col min="13062" max="13062" width="9.375" style="41" customWidth="1"/>
    <col min="13063" max="13063" width="6.25" style="41" customWidth="1"/>
    <col min="13064" max="13064" width="9.375" style="41" customWidth="1"/>
    <col min="13065" max="13065" width="6.25" style="41" customWidth="1"/>
    <col min="13066" max="13066" width="9.375" style="41" customWidth="1"/>
    <col min="13067" max="13067" width="6.25" style="41" customWidth="1"/>
    <col min="13068" max="13068" width="9.375" style="41" customWidth="1"/>
    <col min="13069" max="13069" width="1.125" style="41" customWidth="1"/>
    <col min="13070" max="13070" width="8.125" style="41" customWidth="1"/>
    <col min="13071" max="13071" width="8.75" style="41" customWidth="1"/>
    <col min="13072" max="13312" width="10" style="41"/>
    <col min="13313" max="13313" width="1.25" style="41" customWidth="1"/>
    <col min="13314" max="13314" width="12.5" style="41" customWidth="1"/>
    <col min="13315" max="13315" width="6.25" style="41" customWidth="1"/>
    <col min="13316" max="13316" width="9.375" style="41" customWidth="1"/>
    <col min="13317" max="13317" width="6.25" style="41" customWidth="1"/>
    <col min="13318" max="13318" width="9.375" style="41" customWidth="1"/>
    <col min="13319" max="13319" width="6.25" style="41" customWidth="1"/>
    <col min="13320" max="13320" width="9.375" style="41" customWidth="1"/>
    <col min="13321" max="13321" width="6.25" style="41" customWidth="1"/>
    <col min="13322" max="13322" width="9.375" style="41" customWidth="1"/>
    <col min="13323" max="13323" width="6.25" style="41" customWidth="1"/>
    <col min="13324" max="13324" width="9.375" style="41" customWidth="1"/>
    <col min="13325" max="13325" width="1.125" style="41" customWidth="1"/>
    <col min="13326" max="13326" width="8.125" style="41" customWidth="1"/>
    <col min="13327" max="13327" width="8.75" style="41" customWidth="1"/>
    <col min="13328" max="13568" width="10" style="41"/>
    <col min="13569" max="13569" width="1.25" style="41" customWidth="1"/>
    <col min="13570" max="13570" width="12.5" style="41" customWidth="1"/>
    <col min="13571" max="13571" width="6.25" style="41" customWidth="1"/>
    <col min="13572" max="13572" width="9.375" style="41" customWidth="1"/>
    <col min="13573" max="13573" width="6.25" style="41" customWidth="1"/>
    <col min="13574" max="13574" width="9.375" style="41" customWidth="1"/>
    <col min="13575" max="13575" width="6.25" style="41" customWidth="1"/>
    <col min="13576" max="13576" width="9.375" style="41" customWidth="1"/>
    <col min="13577" max="13577" width="6.25" style="41" customWidth="1"/>
    <col min="13578" max="13578" width="9.375" style="41" customWidth="1"/>
    <col min="13579" max="13579" width="6.25" style="41" customWidth="1"/>
    <col min="13580" max="13580" width="9.375" style="41" customWidth="1"/>
    <col min="13581" max="13581" width="1.125" style="41" customWidth="1"/>
    <col min="13582" max="13582" width="8.125" style="41" customWidth="1"/>
    <col min="13583" max="13583" width="8.75" style="41" customWidth="1"/>
    <col min="13584" max="13824" width="10" style="41"/>
    <col min="13825" max="13825" width="1.25" style="41" customWidth="1"/>
    <col min="13826" max="13826" width="12.5" style="41" customWidth="1"/>
    <col min="13827" max="13827" width="6.25" style="41" customWidth="1"/>
    <col min="13828" max="13828" width="9.375" style="41" customWidth="1"/>
    <col min="13829" max="13829" width="6.25" style="41" customWidth="1"/>
    <col min="13830" max="13830" width="9.375" style="41" customWidth="1"/>
    <col min="13831" max="13831" width="6.25" style="41" customWidth="1"/>
    <col min="13832" max="13832" width="9.375" style="41" customWidth="1"/>
    <col min="13833" max="13833" width="6.25" style="41" customWidth="1"/>
    <col min="13834" max="13834" width="9.375" style="41" customWidth="1"/>
    <col min="13835" max="13835" width="6.25" style="41" customWidth="1"/>
    <col min="13836" max="13836" width="9.375" style="41" customWidth="1"/>
    <col min="13837" max="13837" width="1.125" style="41" customWidth="1"/>
    <col min="13838" max="13838" width="8.125" style="41" customWidth="1"/>
    <col min="13839" max="13839" width="8.75" style="41" customWidth="1"/>
    <col min="13840" max="14080" width="10" style="41"/>
    <col min="14081" max="14081" width="1.25" style="41" customWidth="1"/>
    <col min="14082" max="14082" width="12.5" style="41" customWidth="1"/>
    <col min="14083" max="14083" width="6.25" style="41" customWidth="1"/>
    <col min="14084" max="14084" width="9.375" style="41" customWidth="1"/>
    <col min="14085" max="14085" width="6.25" style="41" customWidth="1"/>
    <col min="14086" max="14086" width="9.375" style="41" customWidth="1"/>
    <col min="14087" max="14087" width="6.25" style="41" customWidth="1"/>
    <col min="14088" max="14088" width="9.375" style="41" customWidth="1"/>
    <col min="14089" max="14089" width="6.25" style="41" customWidth="1"/>
    <col min="14090" max="14090" width="9.375" style="41" customWidth="1"/>
    <col min="14091" max="14091" width="6.25" style="41" customWidth="1"/>
    <col min="14092" max="14092" width="9.375" style="41" customWidth="1"/>
    <col min="14093" max="14093" width="1.125" style="41" customWidth="1"/>
    <col min="14094" max="14094" width="8.125" style="41" customWidth="1"/>
    <col min="14095" max="14095" width="8.75" style="41" customWidth="1"/>
    <col min="14096" max="14336" width="10" style="41"/>
    <col min="14337" max="14337" width="1.25" style="41" customWidth="1"/>
    <col min="14338" max="14338" width="12.5" style="41" customWidth="1"/>
    <col min="14339" max="14339" width="6.25" style="41" customWidth="1"/>
    <col min="14340" max="14340" width="9.375" style="41" customWidth="1"/>
    <col min="14341" max="14341" width="6.25" style="41" customWidth="1"/>
    <col min="14342" max="14342" width="9.375" style="41" customWidth="1"/>
    <col min="14343" max="14343" width="6.25" style="41" customWidth="1"/>
    <col min="14344" max="14344" width="9.375" style="41" customWidth="1"/>
    <col min="14345" max="14345" width="6.25" style="41" customWidth="1"/>
    <col min="14346" max="14346" width="9.375" style="41" customWidth="1"/>
    <col min="14347" max="14347" width="6.25" style="41" customWidth="1"/>
    <col min="14348" max="14348" width="9.375" style="41" customWidth="1"/>
    <col min="14349" max="14349" width="1.125" style="41" customWidth="1"/>
    <col min="14350" max="14350" width="8.125" style="41" customWidth="1"/>
    <col min="14351" max="14351" width="8.75" style="41" customWidth="1"/>
    <col min="14352" max="14592" width="10" style="41"/>
    <col min="14593" max="14593" width="1.25" style="41" customWidth="1"/>
    <col min="14594" max="14594" width="12.5" style="41" customWidth="1"/>
    <col min="14595" max="14595" width="6.25" style="41" customWidth="1"/>
    <col min="14596" max="14596" width="9.375" style="41" customWidth="1"/>
    <col min="14597" max="14597" width="6.25" style="41" customWidth="1"/>
    <col min="14598" max="14598" width="9.375" style="41" customWidth="1"/>
    <col min="14599" max="14599" width="6.25" style="41" customWidth="1"/>
    <col min="14600" max="14600" width="9.375" style="41" customWidth="1"/>
    <col min="14601" max="14601" width="6.25" style="41" customWidth="1"/>
    <col min="14602" max="14602" width="9.375" style="41" customWidth="1"/>
    <col min="14603" max="14603" width="6.25" style="41" customWidth="1"/>
    <col min="14604" max="14604" width="9.375" style="41" customWidth="1"/>
    <col min="14605" max="14605" width="1.125" style="41" customWidth="1"/>
    <col min="14606" max="14606" width="8.125" style="41" customWidth="1"/>
    <col min="14607" max="14607" width="8.75" style="41" customWidth="1"/>
    <col min="14608" max="14848" width="10" style="41"/>
    <col min="14849" max="14849" width="1.25" style="41" customWidth="1"/>
    <col min="14850" max="14850" width="12.5" style="41" customWidth="1"/>
    <col min="14851" max="14851" width="6.25" style="41" customWidth="1"/>
    <col min="14852" max="14852" width="9.375" style="41" customWidth="1"/>
    <col min="14853" max="14853" width="6.25" style="41" customWidth="1"/>
    <col min="14854" max="14854" width="9.375" style="41" customWidth="1"/>
    <col min="14855" max="14855" width="6.25" style="41" customWidth="1"/>
    <col min="14856" max="14856" width="9.375" style="41" customWidth="1"/>
    <col min="14857" max="14857" width="6.25" style="41" customWidth="1"/>
    <col min="14858" max="14858" width="9.375" style="41" customWidth="1"/>
    <col min="14859" max="14859" width="6.25" style="41" customWidth="1"/>
    <col min="14860" max="14860" width="9.375" style="41" customWidth="1"/>
    <col min="14861" max="14861" width="1.125" style="41" customWidth="1"/>
    <col min="14862" max="14862" width="8.125" style="41" customWidth="1"/>
    <col min="14863" max="14863" width="8.75" style="41" customWidth="1"/>
    <col min="14864" max="15104" width="10" style="41"/>
    <col min="15105" max="15105" width="1.25" style="41" customWidth="1"/>
    <col min="15106" max="15106" width="12.5" style="41" customWidth="1"/>
    <col min="15107" max="15107" width="6.25" style="41" customWidth="1"/>
    <col min="15108" max="15108" width="9.375" style="41" customWidth="1"/>
    <col min="15109" max="15109" width="6.25" style="41" customWidth="1"/>
    <col min="15110" max="15110" width="9.375" style="41" customWidth="1"/>
    <col min="15111" max="15111" width="6.25" style="41" customWidth="1"/>
    <col min="15112" max="15112" width="9.375" style="41" customWidth="1"/>
    <col min="15113" max="15113" width="6.25" style="41" customWidth="1"/>
    <col min="15114" max="15114" width="9.375" style="41" customWidth="1"/>
    <col min="15115" max="15115" width="6.25" style="41" customWidth="1"/>
    <col min="15116" max="15116" width="9.375" style="41" customWidth="1"/>
    <col min="15117" max="15117" width="1.125" style="41" customWidth="1"/>
    <col min="15118" max="15118" width="8.125" style="41" customWidth="1"/>
    <col min="15119" max="15119" width="8.75" style="41" customWidth="1"/>
    <col min="15120" max="15360" width="10" style="41"/>
    <col min="15361" max="15361" width="1.25" style="41" customWidth="1"/>
    <col min="15362" max="15362" width="12.5" style="41" customWidth="1"/>
    <col min="15363" max="15363" width="6.25" style="41" customWidth="1"/>
    <col min="15364" max="15364" width="9.375" style="41" customWidth="1"/>
    <col min="15365" max="15365" width="6.25" style="41" customWidth="1"/>
    <col min="15366" max="15366" width="9.375" style="41" customWidth="1"/>
    <col min="15367" max="15367" width="6.25" style="41" customWidth="1"/>
    <col min="15368" max="15368" width="9.375" style="41" customWidth="1"/>
    <col min="15369" max="15369" width="6.25" style="41" customWidth="1"/>
    <col min="15370" max="15370" width="9.375" style="41" customWidth="1"/>
    <col min="15371" max="15371" width="6.25" style="41" customWidth="1"/>
    <col min="15372" max="15372" width="9.375" style="41" customWidth="1"/>
    <col min="15373" max="15373" width="1.125" style="41" customWidth="1"/>
    <col min="15374" max="15374" width="8.125" style="41" customWidth="1"/>
    <col min="15375" max="15375" width="8.75" style="41" customWidth="1"/>
    <col min="15376" max="15616" width="10" style="41"/>
    <col min="15617" max="15617" width="1.25" style="41" customWidth="1"/>
    <col min="15618" max="15618" width="12.5" style="41" customWidth="1"/>
    <col min="15619" max="15619" width="6.25" style="41" customWidth="1"/>
    <col min="15620" max="15620" width="9.375" style="41" customWidth="1"/>
    <col min="15621" max="15621" width="6.25" style="41" customWidth="1"/>
    <col min="15622" max="15622" width="9.375" style="41" customWidth="1"/>
    <col min="15623" max="15623" width="6.25" style="41" customWidth="1"/>
    <col min="15624" max="15624" width="9.375" style="41" customWidth="1"/>
    <col min="15625" max="15625" width="6.25" style="41" customWidth="1"/>
    <col min="15626" max="15626" width="9.375" style="41" customWidth="1"/>
    <col min="15627" max="15627" width="6.25" style="41" customWidth="1"/>
    <col min="15628" max="15628" width="9.375" style="41" customWidth="1"/>
    <col min="15629" max="15629" width="1.125" style="41" customWidth="1"/>
    <col min="15630" max="15630" width="8.125" style="41" customWidth="1"/>
    <col min="15631" max="15631" width="8.75" style="41" customWidth="1"/>
    <col min="15632" max="15872" width="10" style="41"/>
    <col min="15873" max="15873" width="1.25" style="41" customWidth="1"/>
    <col min="15874" max="15874" width="12.5" style="41" customWidth="1"/>
    <col min="15875" max="15875" width="6.25" style="41" customWidth="1"/>
    <col min="15876" max="15876" width="9.375" style="41" customWidth="1"/>
    <col min="15877" max="15877" width="6.25" style="41" customWidth="1"/>
    <col min="15878" max="15878" width="9.375" style="41" customWidth="1"/>
    <col min="15879" max="15879" width="6.25" style="41" customWidth="1"/>
    <col min="15880" max="15880" width="9.375" style="41" customWidth="1"/>
    <col min="15881" max="15881" width="6.25" style="41" customWidth="1"/>
    <col min="15882" max="15882" width="9.375" style="41" customWidth="1"/>
    <col min="15883" max="15883" width="6.25" style="41" customWidth="1"/>
    <col min="15884" max="15884" width="9.375" style="41" customWidth="1"/>
    <col min="15885" max="15885" width="1.125" style="41" customWidth="1"/>
    <col min="15886" max="15886" width="8.125" style="41" customWidth="1"/>
    <col min="15887" max="15887" width="8.75" style="41" customWidth="1"/>
    <col min="15888" max="16128" width="10" style="41"/>
    <col min="16129" max="16129" width="1.25" style="41" customWidth="1"/>
    <col min="16130" max="16130" width="12.5" style="41" customWidth="1"/>
    <col min="16131" max="16131" width="6.25" style="41" customWidth="1"/>
    <col min="16132" max="16132" width="9.375" style="41" customWidth="1"/>
    <col min="16133" max="16133" width="6.25" style="41" customWidth="1"/>
    <col min="16134" max="16134" width="9.375" style="41" customWidth="1"/>
    <col min="16135" max="16135" width="6.25" style="41" customWidth="1"/>
    <col min="16136" max="16136" width="9.375" style="41" customWidth="1"/>
    <col min="16137" max="16137" width="6.25" style="41" customWidth="1"/>
    <col min="16138" max="16138" width="9.375" style="41" customWidth="1"/>
    <col min="16139" max="16139" width="6.25" style="41" customWidth="1"/>
    <col min="16140" max="16140" width="9.375" style="41" customWidth="1"/>
    <col min="16141" max="16141" width="1.125" style="41" customWidth="1"/>
    <col min="16142" max="16142" width="8.125" style="41" customWidth="1"/>
    <col min="16143" max="16143" width="8.75" style="41" customWidth="1"/>
    <col min="16144" max="16384" width="10" style="41"/>
  </cols>
  <sheetData>
    <row r="1" spans="2:12" ht="14.25" x14ac:dyDescent="0.2">
      <c r="B1" s="43" t="s">
        <v>90</v>
      </c>
      <c r="L1" s="48" t="s">
        <v>82</v>
      </c>
    </row>
    <row r="2" spans="2:12" ht="15" customHeight="1" x14ac:dyDescent="0.2">
      <c r="C2" s="49" t="s">
        <v>56</v>
      </c>
      <c r="L2" s="48" t="s">
        <v>40</v>
      </c>
    </row>
    <row r="3" spans="2:12" ht="14.1" customHeight="1" x14ac:dyDescent="0.2">
      <c r="B3" s="123" t="s">
        <v>2</v>
      </c>
      <c r="C3" s="62" t="s">
        <v>37</v>
      </c>
      <c r="D3" s="64"/>
      <c r="E3" s="63" t="s">
        <v>57</v>
      </c>
      <c r="F3" s="64"/>
      <c r="G3" s="126" t="s">
        <v>58</v>
      </c>
      <c r="H3" s="127"/>
      <c r="I3" s="63" t="s">
        <v>59</v>
      </c>
      <c r="J3" s="64"/>
      <c r="K3" s="63" t="s">
        <v>61</v>
      </c>
      <c r="L3" s="64"/>
    </row>
    <row r="4" spans="2:12" ht="14.1" customHeight="1" x14ac:dyDescent="0.2">
      <c r="B4" s="128"/>
      <c r="C4" s="50" t="s">
        <v>46</v>
      </c>
      <c r="D4" s="50" t="s">
        <v>47</v>
      </c>
      <c r="E4" s="50" t="s">
        <v>46</v>
      </c>
      <c r="F4" s="50" t="s">
        <v>47</v>
      </c>
      <c r="G4" s="50" t="s">
        <v>46</v>
      </c>
      <c r="H4" s="50" t="s">
        <v>47</v>
      </c>
      <c r="I4" s="50" t="s">
        <v>46</v>
      </c>
      <c r="J4" s="50" t="s">
        <v>47</v>
      </c>
      <c r="K4" s="50" t="s">
        <v>46</v>
      </c>
      <c r="L4" s="50" t="s">
        <v>47</v>
      </c>
    </row>
    <row r="5" spans="2:12" ht="15" customHeight="1" x14ac:dyDescent="0.2">
      <c r="B5" s="44" t="s">
        <v>17</v>
      </c>
      <c r="C5" s="32">
        <v>1045</v>
      </c>
      <c r="D5" s="15">
        <v>230622</v>
      </c>
      <c r="E5" s="32">
        <v>1666</v>
      </c>
      <c r="F5" s="15">
        <v>653032</v>
      </c>
      <c r="G5" s="32">
        <v>8036</v>
      </c>
      <c r="H5" s="15">
        <v>2283095</v>
      </c>
      <c r="I5" s="32">
        <v>13497</v>
      </c>
      <c r="J5" s="15">
        <v>6782985</v>
      </c>
      <c r="K5" s="32">
        <v>5157</v>
      </c>
      <c r="L5" s="15">
        <v>2693060</v>
      </c>
    </row>
    <row r="6" spans="2:12" ht="15" customHeight="1" x14ac:dyDescent="0.2">
      <c r="B6" s="45" t="s">
        <v>48</v>
      </c>
      <c r="C6" s="51">
        <f>IF(ISERROR(C5/$E$14*100)=TRUE,0,C5/$E$14*100)</f>
        <v>3.5055350553505531</v>
      </c>
      <c r="D6" s="51">
        <f>IF(ISERROR(D5/$F$14*100)=TRUE,0,D5/$F$14*100)</f>
        <v>1.7991802418613387</v>
      </c>
      <c r="E6" s="51">
        <f>IF(ISERROR(E5/$E$14*100)=TRUE,0,E5/$E$14*100)</f>
        <v>5.5887286145588728</v>
      </c>
      <c r="F6" s="51">
        <f>IF(ISERROR(F5/$F$14*100)=TRUE,0,F5/$F$14*100)</f>
        <v>5.094580186205973</v>
      </c>
      <c r="G6" s="51">
        <f>IF(ISERROR(G5/$E$14*100)=TRUE,0,G5/$E$14*100)</f>
        <v>26.95739684669574</v>
      </c>
      <c r="H6" s="51">
        <f>IF(ISERROR(H5/$F$14*100)=TRUE,0,H5/$F$14*100)</f>
        <v>17.811394464935752</v>
      </c>
      <c r="I6" s="51">
        <f>IF(ISERROR(I5/$E$14*100)=TRUE,0,I5/$E$14*100)</f>
        <v>45.276752767527675</v>
      </c>
      <c r="J6" s="51">
        <f>IF(ISERROR(J5/$F$14*100)=TRUE,0,J5/$F$14*100)</f>
        <v>52.916948915722841</v>
      </c>
      <c r="K6" s="51">
        <f>IF(ISERROR(K5/$E$14*100)=TRUE,0,K5/$E$14*100)</f>
        <v>17.299563904729958</v>
      </c>
      <c r="L6" s="51">
        <f>IF(ISERROR(L5/$F$14*100)=TRUE,0,L5/$F$14*100)</f>
        <v>21.009705674857983</v>
      </c>
    </row>
    <row r="7" spans="2:12" ht="15" customHeight="1" x14ac:dyDescent="0.2">
      <c r="B7" s="44" t="s">
        <v>49</v>
      </c>
      <c r="C7" s="15">
        <v>3512</v>
      </c>
      <c r="D7" s="15">
        <v>1118458</v>
      </c>
      <c r="E7" s="15">
        <v>15069</v>
      </c>
      <c r="F7" s="15">
        <v>4708790</v>
      </c>
      <c r="G7" s="15">
        <v>4932</v>
      </c>
      <c r="H7" s="15">
        <v>888857</v>
      </c>
      <c r="I7" s="15">
        <v>3731</v>
      </c>
      <c r="J7" s="15">
        <v>1286951</v>
      </c>
      <c r="K7" s="15">
        <v>10223</v>
      </c>
      <c r="L7" s="15">
        <v>3637971</v>
      </c>
    </row>
    <row r="8" spans="2:12" ht="15" customHeight="1" x14ac:dyDescent="0.2">
      <c r="B8" s="46" t="s">
        <v>48</v>
      </c>
      <c r="C8" s="51">
        <f>IF(ISERROR(C7/$E$16*100)=TRUE,0,C7/$E$16*100)</f>
        <v>8.5809225957779507</v>
      </c>
      <c r="D8" s="51">
        <f>IF(ISERROR(D7/$F$16*100)=TRUE,0,D7/$F$16*100)</f>
        <v>8.1927511390439349</v>
      </c>
      <c r="E8" s="51">
        <f>IF(ISERROR(E7/$E$16*100)=TRUE,0,E7/$E$16*100)</f>
        <v>36.818315089913995</v>
      </c>
      <c r="F8" s="51">
        <f>IF(ISERROR(F7/$F$16*100)=TRUE,0,F7/$F$16*100)</f>
        <v>34.492081630261211</v>
      </c>
      <c r="G8" s="51">
        <f>IF(ISERROR(G7/$E$16*100)=TRUE,0,G7/$E$16*100)</f>
        <v>12.050430023455824</v>
      </c>
      <c r="H8" s="51">
        <f>IF(ISERROR(H7/$F$16*100)=TRUE,0,H7/$F$16*100)</f>
        <v>6.5109143116658608</v>
      </c>
      <c r="I8" s="51">
        <f>IF(ISERROR(I7/$E$16*100)=TRUE,0,I7/$E$16*100)</f>
        <v>9.116008600469117</v>
      </c>
      <c r="J8" s="51">
        <f>IF(ISERROR(J7/$F$16*100)=TRUE,0,J7/$F$16*100)</f>
        <v>9.4269693373767556</v>
      </c>
      <c r="K8" s="51">
        <f>IF(ISERROR(K7/$E$16*100)=TRUE,0,K7/$E$16*100)</f>
        <v>24.978010164190774</v>
      </c>
      <c r="L8" s="51">
        <f>IF(ISERROR(L7/$F$16*100)=TRUE,0,L7/$F$16*100)</f>
        <v>26.648288137827979</v>
      </c>
    </row>
    <row r="9" spans="2:12" ht="15" customHeight="1" x14ac:dyDescent="0.2">
      <c r="B9" s="47" t="s">
        <v>31</v>
      </c>
      <c r="C9" s="52">
        <f t="shared" ref="C9:L9" si="0">SUM(C5,C7)</f>
        <v>4557</v>
      </c>
      <c r="D9" s="52">
        <f t="shared" si="0"/>
        <v>1349080</v>
      </c>
      <c r="E9" s="52">
        <f t="shared" si="0"/>
        <v>16735</v>
      </c>
      <c r="F9" s="52">
        <f t="shared" si="0"/>
        <v>5361822</v>
      </c>
      <c r="G9" s="52">
        <f t="shared" si="0"/>
        <v>12968</v>
      </c>
      <c r="H9" s="52">
        <f t="shared" si="0"/>
        <v>3171952</v>
      </c>
      <c r="I9" s="52">
        <f t="shared" si="0"/>
        <v>17228</v>
      </c>
      <c r="J9" s="52">
        <f t="shared" si="0"/>
        <v>8069936</v>
      </c>
      <c r="K9" s="52">
        <f t="shared" si="0"/>
        <v>15380</v>
      </c>
      <c r="L9" s="52">
        <f t="shared" si="0"/>
        <v>6331031</v>
      </c>
    </row>
    <row r="10" spans="2:12" ht="15" customHeight="1" x14ac:dyDescent="0.2">
      <c r="B10" s="45" t="s">
        <v>48</v>
      </c>
      <c r="C10" s="51">
        <f>IF(ISERROR(C9/$E$18*100)=TRUE,0,C9/$E$18*100)</f>
        <v>6.4420820492521695</v>
      </c>
      <c r="D10" s="51">
        <f>IF(ISERROR(D9/$F$18*100)=TRUE,0,D9/$F$18*100)</f>
        <v>5.0966432868400195</v>
      </c>
      <c r="E10" s="51">
        <f>IF(ISERROR(E9/$E$18*100)=TRUE,0,E9/$E$18*100)</f>
        <v>23.65772286465549</v>
      </c>
      <c r="F10" s="51">
        <f>IF(ISERROR(F9/$F$18*100)=TRUE,0,F9/$F$18*100)</f>
        <v>20.256244330603916</v>
      </c>
      <c r="G10" s="51">
        <f>IF(ISERROR(G9/$E$18*100)=TRUE,0,G9/$E$18*100)</f>
        <v>18.332438010687323</v>
      </c>
      <c r="H10" s="51">
        <f>IF(ISERROR(H9/$F$18*100)=TRUE,0,H9/$F$18*100)</f>
        <v>11.983209199586959</v>
      </c>
      <c r="I10" s="51">
        <f>IF(ISERROR(I9/$E$18*100)=TRUE,0,I9/$E$18*100)</f>
        <v>24.354660861206138</v>
      </c>
      <c r="J10" s="51">
        <f>IF(ISERROR(J9/$F$18*100)=TRUE,0,J9/$F$18*100)</f>
        <v>30.487135781146112</v>
      </c>
      <c r="K10" s="51">
        <f>IF(ISERROR(K9/$E$18*100)=TRUE,0,K9/$E$18*100)</f>
        <v>21.74220362464305</v>
      </c>
      <c r="L10" s="51">
        <f>IF(ISERROR(L9/$F$18*100)=TRUE,0,L9/$F$18*100)</f>
        <v>23.917785931839518</v>
      </c>
    </row>
    <row r="11" spans="2:12" ht="7.5" customHeight="1" x14ac:dyDescent="0.2"/>
    <row r="12" spans="2:12" ht="14.1" customHeight="1" x14ac:dyDescent="0.2">
      <c r="B12" s="123" t="s">
        <v>2</v>
      </c>
      <c r="C12" s="121" t="s">
        <v>63</v>
      </c>
      <c r="D12" s="122"/>
      <c r="E12" s="62" t="s">
        <v>31</v>
      </c>
      <c r="F12" s="65"/>
    </row>
    <row r="13" spans="2:12" ht="14.1" customHeight="1" x14ac:dyDescent="0.2">
      <c r="B13" s="128"/>
      <c r="C13" s="50" t="s">
        <v>46</v>
      </c>
      <c r="D13" s="50" t="s">
        <v>47</v>
      </c>
      <c r="E13" s="50" t="s">
        <v>46</v>
      </c>
      <c r="F13" s="50" t="s">
        <v>47</v>
      </c>
    </row>
    <row r="14" spans="2:12" ht="15" customHeight="1" x14ac:dyDescent="0.2">
      <c r="B14" s="44" t="s">
        <v>17</v>
      </c>
      <c r="C14" s="32">
        <v>409</v>
      </c>
      <c r="D14" s="15">
        <v>175377</v>
      </c>
      <c r="E14" s="32">
        <f>SUM(C5,E5,G5,I5,K5,C14)</f>
        <v>29810</v>
      </c>
      <c r="F14" s="32">
        <f>SUM(D5,F5,H5,J5,L5,D14)</f>
        <v>12818171</v>
      </c>
    </row>
    <row r="15" spans="2:12" ht="15" customHeight="1" x14ac:dyDescent="0.2">
      <c r="B15" s="45" t="s">
        <v>48</v>
      </c>
      <c r="C15" s="51">
        <f>IF(ISERROR(C14/$E$14*100)=TRUE,0,C14/$E$14*100)</f>
        <v>1.3720228111372021</v>
      </c>
      <c r="D15" s="51">
        <f>IF(ISERROR(D14/$F$14*100)=TRUE,0,D14/$F$14*100)</f>
        <v>1.3681905164161097</v>
      </c>
      <c r="E15" s="51">
        <f>IF(ISERROR(E14/$E$14*100)=TRUE,0,E14/$E$14*100)</f>
        <v>100</v>
      </c>
      <c r="F15" s="51">
        <f>IF(ISERROR(F14/$F$14*100)=TRUE,0,F14/$F$14*100)</f>
        <v>100</v>
      </c>
    </row>
    <row r="16" spans="2:12" ht="15" customHeight="1" x14ac:dyDescent="0.2">
      <c r="B16" s="44" t="s">
        <v>49</v>
      </c>
      <c r="C16" s="15">
        <v>3461</v>
      </c>
      <c r="D16" s="15">
        <v>2010773</v>
      </c>
      <c r="E16" s="32">
        <f>SUM(C7,E7,G7,I7,K7,C16)</f>
        <v>40928</v>
      </c>
      <c r="F16" s="32">
        <f>SUM(D7,F7,H7,J7,L7,D16)</f>
        <v>13651800</v>
      </c>
    </row>
    <row r="17" spans="2:12" ht="15" customHeight="1" x14ac:dyDescent="0.2">
      <c r="B17" s="46" t="s">
        <v>48</v>
      </c>
      <c r="C17" s="51">
        <f>IF(ISERROR(C16/$E$16*100)=TRUE,0,C16/$E$16*100)</f>
        <v>8.4563135261923392</v>
      </c>
      <c r="D17" s="51">
        <f>IF(ISERROR(D16/$F$16*100)=TRUE,0,D16/$F$16*100)</f>
        <v>14.728995443824259</v>
      </c>
      <c r="E17" s="51">
        <f>IF(ISERROR(E16/$E$16*100)=TRUE,0,E16/$E$16*100)</f>
        <v>100</v>
      </c>
      <c r="F17" s="51">
        <f>IF(ISERROR(F16/$F$16*100)=TRUE,0,F16/$F$16*100)</f>
        <v>100</v>
      </c>
    </row>
    <row r="18" spans="2:12" ht="15" customHeight="1" x14ac:dyDescent="0.2">
      <c r="B18" s="47" t="s">
        <v>31</v>
      </c>
      <c r="C18" s="52">
        <f>SUM(C14,C16)</f>
        <v>3870</v>
      </c>
      <c r="D18" s="52">
        <f>SUM(D14,D16)</f>
        <v>2186150</v>
      </c>
      <c r="E18" s="52">
        <f>SUM(E14,E16)</f>
        <v>70738</v>
      </c>
      <c r="F18" s="52">
        <f>SUM(F14,F16)</f>
        <v>26469971</v>
      </c>
    </row>
    <row r="19" spans="2:12" ht="15" customHeight="1" x14ac:dyDescent="0.2">
      <c r="B19" s="45" t="s">
        <v>48</v>
      </c>
      <c r="C19" s="51">
        <f>IF(ISERROR(C18/$E$18*100)=TRUE,0,C18/$E$18*100)</f>
        <v>5.4708925895558256</v>
      </c>
      <c r="D19" s="51">
        <f>IF(ISERROR(D18/$F$18*100)=TRUE,0,D18/$F$18*100)</f>
        <v>8.2589814699834765</v>
      </c>
      <c r="E19" s="51">
        <f>IF(ISERROR(E18/$E$18*100)=TRUE,0,E18/$E$18*100)</f>
        <v>100</v>
      </c>
      <c r="F19" s="51">
        <f>IF(ISERROR(F18/$F$18*100)=TRUE,0,F18/$F$18*100)</f>
        <v>100</v>
      </c>
    </row>
    <row r="21" spans="2:12" x14ac:dyDescent="0.2">
      <c r="C21" s="49" t="s">
        <v>25</v>
      </c>
    </row>
    <row r="22" spans="2:12" ht="14.1" customHeight="1" x14ac:dyDescent="0.2">
      <c r="B22" s="123" t="s">
        <v>2</v>
      </c>
      <c r="C22" s="63" t="s">
        <v>37</v>
      </c>
      <c r="D22" s="64"/>
      <c r="E22" s="63" t="s">
        <v>57</v>
      </c>
      <c r="F22" s="64"/>
      <c r="G22" s="126" t="s">
        <v>58</v>
      </c>
      <c r="H22" s="127"/>
      <c r="I22" s="63" t="s">
        <v>59</v>
      </c>
      <c r="J22" s="64"/>
      <c r="K22" s="63" t="s">
        <v>61</v>
      </c>
      <c r="L22" s="64"/>
    </row>
    <row r="23" spans="2:12" ht="14.1" customHeight="1" x14ac:dyDescent="0.2">
      <c r="B23" s="128"/>
      <c r="C23" s="50" t="s">
        <v>46</v>
      </c>
      <c r="D23" s="50" t="s">
        <v>47</v>
      </c>
      <c r="E23" s="50" t="s">
        <v>46</v>
      </c>
      <c r="F23" s="50" t="s">
        <v>47</v>
      </c>
      <c r="G23" s="50" t="s">
        <v>46</v>
      </c>
      <c r="H23" s="50" t="s">
        <v>47</v>
      </c>
      <c r="I23" s="50" t="s">
        <v>46</v>
      </c>
      <c r="J23" s="50" t="s">
        <v>47</v>
      </c>
      <c r="K23" s="50" t="s">
        <v>46</v>
      </c>
      <c r="L23" s="50" t="s">
        <v>47</v>
      </c>
    </row>
    <row r="24" spans="2:12" ht="15" customHeight="1" x14ac:dyDescent="0.2">
      <c r="B24" s="44" t="s">
        <v>17</v>
      </c>
      <c r="C24" s="32">
        <v>485</v>
      </c>
      <c r="D24" s="15">
        <v>94150</v>
      </c>
      <c r="E24" s="32">
        <v>286</v>
      </c>
      <c r="F24" s="15">
        <v>105719</v>
      </c>
      <c r="G24" s="32">
        <v>28082</v>
      </c>
      <c r="H24" s="15">
        <v>1856210</v>
      </c>
      <c r="I24" s="32">
        <v>5266</v>
      </c>
      <c r="J24" s="15">
        <v>1591019</v>
      </c>
      <c r="K24" s="32">
        <v>7218</v>
      </c>
      <c r="L24" s="15">
        <v>1190917</v>
      </c>
    </row>
    <row r="25" spans="2:12" ht="15" customHeight="1" x14ac:dyDescent="0.2">
      <c r="B25" s="45" t="s">
        <v>48</v>
      </c>
      <c r="C25" s="51">
        <f>IF(ISERROR(C24/$E$33*100)=TRUE,0,C24/$E$33*100)</f>
        <v>1.1692381870781099</v>
      </c>
      <c r="D25" s="51">
        <f>IF(ISERROR(D24/$F$33*100)=TRUE,0,D24/$F$33*100)</f>
        <v>1.934009103297655</v>
      </c>
      <c r="E25" s="51">
        <f>IF(ISERROR(E24/$E$33*100)=TRUE,0,E24/$E$33*100)</f>
        <v>0.68948891031822568</v>
      </c>
      <c r="F25" s="51">
        <f>IF(ISERROR(F24/$F$33*100)=TRUE,0,F24/$F$33*100)</f>
        <v>2.1716570195594773</v>
      </c>
      <c r="G25" s="51">
        <f>IF(ISERROR(G24/$E$33*100)=TRUE,0,G24/$E$33*100)</f>
        <v>67.700096432015428</v>
      </c>
      <c r="H25" s="51">
        <f>IF(ISERROR(H24/$F$33*100)=TRUE,0,H24/$F$33*100)</f>
        <v>38.129867632842704</v>
      </c>
      <c r="I25" s="51">
        <f>IF(ISERROR(I24/$E$33*100)=TRUE,0,I24/$E$33*100)</f>
        <v>12.695274831243971</v>
      </c>
      <c r="J25" s="51">
        <f>IF(ISERROR(J24/$F$33*100)=TRUE,0,J24/$F$33*100)</f>
        <v>32.682370998614253</v>
      </c>
      <c r="K25" s="51">
        <f>IF(ISERROR(K24/$E$33*100)=TRUE,0,K24/$E$33*100)</f>
        <v>17.401157184185148</v>
      </c>
      <c r="L25" s="51">
        <f>IF(ISERROR(L24/$F$33*100)=TRUE,0,L24/$F$33*100)</f>
        <v>24.463561542983893</v>
      </c>
    </row>
    <row r="26" spans="2:12" ht="15" customHeight="1" x14ac:dyDescent="0.2">
      <c r="B26" s="44" t="s">
        <v>49</v>
      </c>
      <c r="C26" s="15">
        <v>810</v>
      </c>
      <c r="D26" s="15">
        <v>91952</v>
      </c>
      <c r="E26" s="15">
        <v>3076</v>
      </c>
      <c r="F26" s="15">
        <v>350088</v>
      </c>
      <c r="G26" s="15">
        <v>11951</v>
      </c>
      <c r="H26" s="15">
        <v>707437</v>
      </c>
      <c r="I26" s="15">
        <v>3910</v>
      </c>
      <c r="J26" s="15">
        <v>448953</v>
      </c>
      <c r="K26" s="15">
        <v>6099</v>
      </c>
      <c r="L26" s="15">
        <v>1039887</v>
      </c>
    </row>
    <row r="27" spans="2:12" ht="15" customHeight="1" x14ac:dyDescent="0.2">
      <c r="B27" s="46" t="s">
        <v>48</v>
      </c>
      <c r="C27" s="51">
        <f>IF(ISERROR(C26/$E$35*100)=TRUE,0,C26/$E$35*100)</f>
        <v>2.9858448835151874</v>
      </c>
      <c r="D27" s="51">
        <f>IF(ISERROR(D26/$F$35*100)=TRUE,0,D26/$F$35*100)</f>
        <v>2.9887392475171577</v>
      </c>
      <c r="E27" s="51">
        <f>IF(ISERROR(E26/$E$35*100)=TRUE,0,E26/$E$35*100)</f>
        <v>11.338838100855204</v>
      </c>
      <c r="F27" s="51">
        <f>IF(ISERROR(F26/$F$35*100)=TRUE,0,F26/$F$35*100)</f>
        <v>11.378999322307145</v>
      </c>
      <c r="G27" s="51">
        <f>IF(ISERROR(G26/$E$35*100)=TRUE,0,G26/$E$35*100)</f>
        <v>44.054113830728397</v>
      </c>
      <c r="H27" s="51">
        <f>IF(ISERROR(H26/$F$35*100)=TRUE,0,H26/$F$35*100)</f>
        <v>22.994004774728069</v>
      </c>
      <c r="I27" s="51">
        <f>IF(ISERROR(I26/$E$35*100)=TRUE,0,I26/$E$35*100)</f>
        <v>14.413152462400472</v>
      </c>
      <c r="J27" s="51">
        <f>IF(ISERROR(J26/$F$35*100)=TRUE,0,J26/$F$35*100)</f>
        <v>14.592433567410938</v>
      </c>
      <c r="K27" s="51">
        <f>IF(ISERROR(K26/$E$35*100)=TRUE,0,K26/$E$35*100)</f>
        <v>22.482306104393984</v>
      </c>
      <c r="L27" s="51">
        <f>IF(ISERROR(L26/$F$35*100)=TRUE,0,L26/$F$35*100)</f>
        <v>33.799711696133578</v>
      </c>
    </row>
    <row r="28" spans="2:12" ht="15" customHeight="1" x14ac:dyDescent="0.2">
      <c r="B28" s="47" t="s">
        <v>31</v>
      </c>
      <c r="C28" s="52">
        <f t="shared" ref="C28:L28" si="1">SUM(C24,C26)</f>
        <v>1295</v>
      </c>
      <c r="D28" s="52">
        <f t="shared" si="1"/>
        <v>186102</v>
      </c>
      <c r="E28" s="52">
        <f t="shared" si="1"/>
        <v>3362</v>
      </c>
      <c r="F28" s="52">
        <f t="shared" si="1"/>
        <v>455807</v>
      </c>
      <c r="G28" s="52">
        <f t="shared" si="1"/>
        <v>40033</v>
      </c>
      <c r="H28" s="52">
        <f t="shared" si="1"/>
        <v>2563647</v>
      </c>
      <c r="I28" s="52">
        <f t="shared" si="1"/>
        <v>9176</v>
      </c>
      <c r="J28" s="52">
        <f t="shared" si="1"/>
        <v>2039972</v>
      </c>
      <c r="K28" s="52">
        <f t="shared" si="1"/>
        <v>13317</v>
      </c>
      <c r="L28" s="52">
        <f t="shared" si="1"/>
        <v>2230804</v>
      </c>
    </row>
    <row r="29" spans="2:12" ht="15" customHeight="1" x14ac:dyDescent="0.2">
      <c r="B29" s="45" t="s">
        <v>48</v>
      </c>
      <c r="C29" s="51">
        <f>IF(ISERROR(C28/$E$37*100)=TRUE,0,C28/$E$37*100)</f>
        <v>1.8875349813432836</v>
      </c>
      <c r="D29" s="51">
        <f>IF(ISERROR(D28/$F$37*100)=TRUE,0,D28/$F$37*100)</f>
        <v>2.3424552166017745</v>
      </c>
      <c r="E29" s="51">
        <f>IF(ISERROR(E28/$E$37*100)=TRUE,0,E28/$E$37*100)</f>
        <v>4.9003031716417915</v>
      </c>
      <c r="F29" s="51">
        <f>IF(ISERROR(F28/$F$37*100)=TRUE,0,F28/$F$37*100)</f>
        <v>5.7372166065577224</v>
      </c>
      <c r="G29" s="51">
        <f>IF(ISERROR(G28/$E$37*100)=TRUE,0,G28/$E$37*100)</f>
        <v>58.350338152985074</v>
      </c>
      <c r="H29" s="51">
        <f>IF(ISERROR(H28/$F$37*100)=TRUE,0,H28/$F$37*100)</f>
        <v>32.268477978073797</v>
      </c>
      <c r="I29" s="51">
        <f>IF(ISERROR(I28/$E$37*100)=TRUE,0,I28/$E$37*100)</f>
        <v>13.374533582089551</v>
      </c>
      <c r="J29" s="51">
        <f>IF(ISERROR(J28/$F$37*100)=TRUE,0,J28/$F$37*100)</f>
        <v>25.677010742074536</v>
      </c>
      <c r="K29" s="51">
        <f>IF(ISERROR(K28/$E$37*100)=TRUE,0,K28/$E$37*100)</f>
        <v>19.410272854477611</v>
      </c>
      <c r="L29" s="51">
        <f>IF(ISERROR(L28/$F$37*100)=TRUE,0,L28/$F$37*100)</f>
        <v>28.079002197806069</v>
      </c>
    </row>
    <row r="30" spans="2:12" ht="11.25" customHeight="1" x14ac:dyDescent="0.2"/>
    <row r="31" spans="2:12" ht="14.1" customHeight="1" x14ac:dyDescent="0.2">
      <c r="B31" s="123" t="s">
        <v>2</v>
      </c>
      <c r="C31" s="121" t="s">
        <v>63</v>
      </c>
      <c r="D31" s="122"/>
      <c r="E31" s="62" t="s">
        <v>31</v>
      </c>
      <c r="F31" s="65"/>
    </row>
    <row r="32" spans="2:12" ht="14.1" customHeight="1" x14ac:dyDescent="0.2">
      <c r="B32" s="128"/>
      <c r="C32" s="50" t="s">
        <v>46</v>
      </c>
      <c r="D32" s="50" t="s">
        <v>47</v>
      </c>
      <c r="E32" s="50" t="s">
        <v>46</v>
      </c>
      <c r="F32" s="50" t="s">
        <v>47</v>
      </c>
    </row>
    <row r="33" spans="2:12" ht="15" customHeight="1" x14ac:dyDescent="0.2">
      <c r="B33" s="44" t="s">
        <v>17</v>
      </c>
      <c r="C33" s="32">
        <v>143</v>
      </c>
      <c r="D33" s="15">
        <v>30111</v>
      </c>
      <c r="E33" s="32">
        <f>SUM(C24,E24,G24,I24,K24,C33)</f>
        <v>41480</v>
      </c>
      <c r="F33" s="32">
        <f>SUM(D24,F24,H24,J24,L24,D33)</f>
        <v>4868126</v>
      </c>
    </row>
    <row r="34" spans="2:12" ht="15" customHeight="1" x14ac:dyDescent="0.2">
      <c r="B34" s="45" t="s">
        <v>48</v>
      </c>
      <c r="C34" s="51">
        <f>IF(ISERROR(C33/$E$33*100)=TRUE,0,C33/$E$33*100)</f>
        <v>0.34474445515911284</v>
      </c>
      <c r="D34" s="51">
        <f>IF(ISERROR(D33/$F$33*100)=TRUE,0,D33/$F$33*100)</f>
        <v>0.61853370270202546</v>
      </c>
      <c r="E34" s="51">
        <f>IF(ISERROR(E33/$E$33*100)=TRUE,0,E33/$E$33*100)</f>
        <v>100</v>
      </c>
      <c r="F34" s="51">
        <f>IF(ISERROR(F33/$F$33*100)=TRUE,0,F33/$F$33*100)</f>
        <v>100</v>
      </c>
    </row>
    <row r="35" spans="2:12" ht="15" customHeight="1" x14ac:dyDescent="0.2">
      <c r="B35" s="44" t="s">
        <v>49</v>
      </c>
      <c r="C35" s="15">
        <v>1282</v>
      </c>
      <c r="D35" s="15">
        <v>438298</v>
      </c>
      <c r="E35" s="32">
        <f>SUM(C26,E26,G26,I26,K26,C35)</f>
        <v>27128</v>
      </c>
      <c r="F35" s="32">
        <f>SUM(D26,F26,H26,J26,L26,D35)</f>
        <v>3076615</v>
      </c>
    </row>
    <row r="36" spans="2:12" ht="15" customHeight="1" x14ac:dyDescent="0.2">
      <c r="B36" s="46" t="s">
        <v>48</v>
      </c>
      <c r="C36" s="51">
        <f>IF(ISERROR(C35/$E$35*100)=TRUE,0,C35/$E$35*100)</f>
        <v>4.7257446181067531</v>
      </c>
      <c r="D36" s="51">
        <f>IF(ISERROR(D35/$F$35*100)=TRUE,0,D35/$F$35*100)</f>
        <v>14.246111391903113</v>
      </c>
      <c r="E36" s="51">
        <f>IF(ISERROR(E35/$E$35*100)=TRUE,0,E35/$E$35*100)</f>
        <v>100</v>
      </c>
      <c r="F36" s="51">
        <f>IF(ISERROR(F35/$F$35*100)=TRUE,0,F35/$F$35*100)</f>
        <v>100</v>
      </c>
    </row>
    <row r="37" spans="2:12" ht="15" customHeight="1" x14ac:dyDescent="0.2">
      <c r="B37" s="47" t="s">
        <v>31</v>
      </c>
      <c r="C37" s="52">
        <f>SUM(C33,C35)</f>
        <v>1425</v>
      </c>
      <c r="D37" s="52">
        <f>SUM(D33,D35)</f>
        <v>468409</v>
      </c>
      <c r="E37" s="52">
        <f>SUM(E33,E35)</f>
        <v>68608</v>
      </c>
      <c r="F37" s="52">
        <f>SUM(F33,F35)</f>
        <v>7944741</v>
      </c>
    </row>
    <row r="38" spans="2:12" ht="15" customHeight="1" x14ac:dyDescent="0.2">
      <c r="B38" s="45" t="s">
        <v>48</v>
      </c>
      <c r="C38" s="51">
        <f>IF(ISERROR(C37/$E$37*100)=TRUE,0,C37/$E$37*100)</f>
        <v>2.0770172574626868</v>
      </c>
      <c r="D38" s="51">
        <f>IF(ISERROR(D37/$F$37*100)=TRUE,0,D37/$F$37*100)</f>
        <v>5.8958372588860986</v>
      </c>
      <c r="E38" s="51">
        <f>IF(ISERROR(E37/$E$37*100)=TRUE,0,E37/$E$37*100)</f>
        <v>100</v>
      </c>
      <c r="F38" s="51">
        <f>IF(ISERROR(F37/$F$37*100)=TRUE,0,F37/$F$37*100)</f>
        <v>100</v>
      </c>
    </row>
    <row r="40" spans="2:12" x14ac:dyDescent="0.2">
      <c r="C40" s="49" t="s">
        <v>64</v>
      </c>
    </row>
    <row r="41" spans="2:12" ht="14.1" customHeight="1" x14ac:dyDescent="0.2">
      <c r="B41" s="123" t="s">
        <v>2</v>
      </c>
      <c r="C41" s="62" t="s">
        <v>37</v>
      </c>
      <c r="D41" s="64"/>
      <c r="E41" s="63" t="s">
        <v>57</v>
      </c>
      <c r="F41" s="64"/>
      <c r="G41" s="126" t="s">
        <v>58</v>
      </c>
      <c r="H41" s="127"/>
      <c r="I41" s="63" t="s">
        <v>59</v>
      </c>
      <c r="J41" s="64"/>
      <c r="K41" s="63" t="s">
        <v>61</v>
      </c>
      <c r="L41" s="64"/>
    </row>
    <row r="42" spans="2:12" ht="14.1" customHeight="1" x14ac:dyDescent="0.2">
      <c r="B42" s="128"/>
      <c r="C42" s="50" t="s">
        <v>46</v>
      </c>
      <c r="D42" s="50" t="s">
        <v>47</v>
      </c>
      <c r="E42" s="50" t="s">
        <v>46</v>
      </c>
      <c r="F42" s="50" t="s">
        <v>47</v>
      </c>
      <c r="G42" s="50" t="s">
        <v>46</v>
      </c>
      <c r="H42" s="50" t="s">
        <v>47</v>
      </c>
      <c r="I42" s="50" t="s">
        <v>46</v>
      </c>
      <c r="J42" s="50" t="s">
        <v>47</v>
      </c>
      <c r="K42" s="50" t="s">
        <v>46</v>
      </c>
      <c r="L42" s="50" t="s">
        <v>47</v>
      </c>
    </row>
    <row r="43" spans="2:12" ht="15" customHeight="1" x14ac:dyDescent="0.2">
      <c r="B43" s="44" t="s">
        <v>17</v>
      </c>
      <c r="C43" s="32">
        <v>2466</v>
      </c>
      <c r="D43" s="32">
        <v>273487</v>
      </c>
      <c r="E43" s="32">
        <v>312</v>
      </c>
      <c r="F43" s="32">
        <v>164940</v>
      </c>
      <c r="G43" s="32">
        <v>637</v>
      </c>
      <c r="H43" s="32">
        <v>158844</v>
      </c>
      <c r="I43" s="32">
        <v>694</v>
      </c>
      <c r="J43" s="32">
        <v>518280</v>
      </c>
      <c r="K43" s="32">
        <v>805</v>
      </c>
      <c r="L43" s="32">
        <v>384850</v>
      </c>
    </row>
    <row r="44" spans="2:12" ht="15" customHeight="1" x14ac:dyDescent="0.2">
      <c r="B44" s="45" t="s">
        <v>48</v>
      </c>
      <c r="C44" s="51">
        <f>IF(ISERROR(C43/$E$52*100)=TRUE,0,C43/$E$52*100)</f>
        <v>49.848392965433597</v>
      </c>
      <c r="D44" s="51">
        <f>IF(ISERROR(D43/$F$52*100)=TRUE,0,D43/$F$52*100)</f>
        <v>18.07268007787151</v>
      </c>
      <c r="E44" s="51">
        <f>IF(ISERROR(E43/$E$52*100)=TRUE,0,E43/$E$52*100)</f>
        <v>6.3068526379624013</v>
      </c>
      <c r="F44" s="51">
        <f>IF(ISERROR(F43/$F$52*100)=TRUE,0,F43/$F$52*100)</f>
        <v>10.89963271396493</v>
      </c>
      <c r="G44" s="51">
        <f>IF(ISERROR(G43/$E$52*100)=TRUE,0,G43/$E$52*100)</f>
        <v>12.876490802506568</v>
      </c>
      <c r="H44" s="51">
        <f>IF(ISERROR(H43/$F$52*100)=TRUE,0,H43/$F$52*100)</f>
        <v>10.49679434228838</v>
      </c>
      <c r="I44" s="51">
        <f>IF(ISERROR(I43/$E$52*100)=TRUE,0,I43/$E$52*100)</f>
        <v>14.028704265211239</v>
      </c>
      <c r="J44" s="51">
        <f>IF(ISERROR(J43/$F$52*100)=TRUE,0,J43/$F$52*100)</f>
        <v>34.249191481713012</v>
      </c>
      <c r="K44" s="51">
        <f>IF(ISERROR(K43/$E$52*100)=TRUE,0,K43/$E$52*100)</f>
        <v>16.272488376794016</v>
      </c>
      <c r="L44" s="51">
        <f>IF(ISERROR(L43/$F$52*100)=TRUE,0,L43/$F$52*100)</f>
        <v>25.431815508484323</v>
      </c>
    </row>
    <row r="45" spans="2:12" ht="15" customHeight="1" x14ac:dyDescent="0.2">
      <c r="B45" s="44" t="s">
        <v>49</v>
      </c>
      <c r="C45" s="32">
        <v>457</v>
      </c>
      <c r="D45" s="32">
        <v>175159</v>
      </c>
      <c r="E45" s="32">
        <v>694</v>
      </c>
      <c r="F45" s="32">
        <v>240995</v>
      </c>
      <c r="G45" s="32">
        <v>53</v>
      </c>
      <c r="H45" s="32">
        <v>8431</v>
      </c>
      <c r="I45" s="32">
        <v>239</v>
      </c>
      <c r="J45" s="32">
        <v>89337</v>
      </c>
      <c r="K45" s="32">
        <v>1545</v>
      </c>
      <c r="L45" s="32">
        <v>539769</v>
      </c>
    </row>
    <row r="46" spans="2:12" ht="15" customHeight="1" x14ac:dyDescent="0.2">
      <c r="B46" s="46" t="s">
        <v>48</v>
      </c>
      <c r="C46" s="51">
        <f>IF(ISERROR(C45/$E$54*100)=TRUE,0,C45/$E$54*100)</f>
        <v>13.798309178743962</v>
      </c>
      <c r="D46" s="51">
        <f>IF(ISERROR(D45/$F$54*100)=TRUE,0,D45/$F$54*100)</f>
        <v>15.174951310965257</v>
      </c>
      <c r="E46" s="51">
        <f>IF(ISERROR(E45/$E$54*100)=TRUE,0,E45/$E$54*100)</f>
        <v>20.954106280193237</v>
      </c>
      <c r="F46" s="51">
        <f>IF(ISERROR(F45/$F$54*100)=TRUE,0,F45/$F$54*100)</f>
        <v>20.878672470076172</v>
      </c>
      <c r="G46" s="51">
        <f>IF(ISERROR(G45/$E$54*100)=TRUE,0,G45/$E$54*100)</f>
        <v>1.60024154589372</v>
      </c>
      <c r="H46" s="51">
        <f>IF(ISERROR(H45/$F$54*100)=TRUE,0,H45/$F$54*100)</f>
        <v>0.73042215645640862</v>
      </c>
      <c r="I46" s="51">
        <f>IF(ISERROR(I45/$E$54*100)=TRUE,0,I45/$E$54*100)</f>
        <v>7.2161835748792269</v>
      </c>
      <c r="J46" s="51">
        <f>IF(ISERROR(J45/$F$54*100)=TRUE,0,J45/$F$54*100)</f>
        <v>7.739737183174733</v>
      </c>
      <c r="K46" s="51">
        <f>IF(ISERROR(K45/$E$54*100)=TRUE,0,K45/$E$54*100)</f>
        <v>46.64855072463768</v>
      </c>
      <c r="L46" s="51">
        <f>IF(ISERROR(L45/$F$54*100)=TRUE,0,L45/$F$54*100)</f>
        <v>46.763045542440892</v>
      </c>
    </row>
    <row r="47" spans="2:12" ht="15" customHeight="1" x14ac:dyDescent="0.2">
      <c r="B47" s="47" t="s">
        <v>31</v>
      </c>
      <c r="C47" s="52">
        <f t="shared" ref="C47:L47" si="2">SUM(C43,C45)</f>
        <v>2923</v>
      </c>
      <c r="D47" s="52">
        <f t="shared" si="2"/>
        <v>448646</v>
      </c>
      <c r="E47" s="52">
        <f t="shared" si="2"/>
        <v>1006</v>
      </c>
      <c r="F47" s="52">
        <f t="shared" si="2"/>
        <v>405935</v>
      </c>
      <c r="G47" s="52">
        <f t="shared" si="2"/>
        <v>690</v>
      </c>
      <c r="H47" s="52">
        <f t="shared" si="2"/>
        <v>167275</v>
      </c>
      <c r="I47" s="52">
        <f t="shared" si="2"/>
        <v>933</v>
      </c>
      <c r="J47" s="52">
        <f t="shared" si="2"/>
        <v>607617</v>
      </c>
      <c r="K47" s="52">
        <f t="shared" si="2"/>
        <v>2350</v>
      </c>
      <c r="L47" s="52">
        <f t="shared" si="2"/>
        <v>924619</v>
      </c>
    </row>
    <row r="48" spans="2:12" ht="15" customHeight="1" x14ac:dyDescent="0.2">
      <c r="B48" s="45" t="s">
        <v>48</v>
      </c>
      <c r="C48" s="51">
        <f>IF(ISERROR(C47/$E$56*100)=TRUE,0,C47/$E$56*100)</f>
        <v>35.391693909674295</v>
      </c>
      <c r="D48" s="51">
        <f>IF(ISERROR(D47/$F$56*100)=TRUE,0,D47/$F$56*100)</f>
        <v>16.818805140043622</v>
      </c>
      <c r="E48" s="51">
        <f>IF(ISERROR(E47/$E$56*100)=TRUE,0,E47/$E$56*100)</f>
        <v>12.180651410582396</v>
      </c>
      <c r="F48" s="51">
        <f>IF(ISERROR(F47/$F$56*100)=TRUE,0,F47/$F$56*100)</f>
        <v>15.217658609513085</v>
      </c>
      <c r="G48" s="51">
        <f>IF(ISERROR(G47/$E$56*100)=TRUE,0,G47/$E$56*100)</f>
        <v>8.3545223392662535</v>
      </c>
      <c r="H48" s="51">
        <f>IF(ISERROR(H47/$F$56*100)=TRUE,0,H47/$F$56*100)</f>
        <v>6.2707917373626358</v>
      </c>
      <c r="I48" s="51">
        <f>IF(ISERROR(I47/$E$56*100)=TRUE,0,I47/$E$56*100)</f>
        <v>11.296767163094806</v>
      </c>
      <c r="J48" s="51">
        <f>IF(ISERROR(J47/$F$56*100)=TRUE,0,J47/$F$56*100)</f>
        <v>22.778297193729323</v>
      </c>
      <c r="K48" s="51">
        <f>IF(ISERROR(K47/$E$56*100)=TRUE,0,K47/$E$56*100)</f>
        <v>28.453807967066229</v>
      </c>
      <c r="L48" s="51">
        <f>IF(ISERROR(L47/$F$56*100)=TRUE,0,L47/$F$56*100)</f>
        <v>34.662042656753862</v>
      </c>
    </row>
    <row r="49" spans="2:6" ht="11.25" customHeight="1" x14ac:dyDescent="0.2"/>
    <row r="50" spans="2:6" ht="14.1" customHeight="1" x14ac:dyDescent="0.2">
      <c r="B50" s="123" t="s">
        <v>2</v>
      </c>
      <c r="C50" s="121" t="s">
        <v>63</v>
      </c>
      <c r="D50" s="122"/>
      <c r="E50" s="62" t="s">
        <v>31</v>
      </c>
      <c r="F50" s="65"/>
    </row>
    <row r="51" spans="2:6" ht="14.1" customHeight="1" x14ac:dyDescent="0.2">
      <c r="B51" s="128"/>
      <c r="C51" s="50" t="s">
        <v>46</v>
      </c>
      <c r="D51" s="50" t="s">
        <v>47</v>
      </c>
      <c r="E51" s="50" t="s">
        <v>46</v>
      </c>
      <c r="F51" s="50" t="s">
        <v>47</v>
      </c>
    </row>
    <row r="52" spans="2:6" ht="15" customHeight="1" x14ac:dyDescent="0.2">
      <c r="B52" s="44" t="s">
        <v>17</v>
      </c>
      <c r="C52" s="32">
        <v>33</v>
      </c>
      <c r="D52" s="32">
        <v>12861</v>
      </c>
      <c r="E52" s="32">
        <f>SUM(C43,E43,G43,I43,K43,C52)</f>
        <v>4947</v>
      </c>
      <c r="F52" s="32">
        <f>SUM(D43,F43,H43,J43,L43,D52)</f>
        <v>1513262</v>
      </c>
    </row>
    <row r="53" spans="2:6" ht="15" customHeight="1" x14ac:dyDescent="0.2">
      <c r="B53" s="45" t="s">
        <v>48</v>
      </c>
      <c r="C53" s="51">
        <f>IF(ISERROR(C52/$E$52*100)=TRUE,0,C52/$E$52*100)</f>
        <v>0.66707095209217704</v>
      </c>
      <c r="D53" s="51">
        <f>IF(ISERROR(D52/$F$52*100)=TRUE,0,D52/$F$52*100)</f>
        <v>0.84988587567784035</v>
      </c>
      <c r="E53" s="51">
        <f>IF(ISERROR(E52/$E$52*100)=TRUE,0,E52/$E$52*100)</f>
        <v>100</v>
      </c>
      <c r="F53" s="51">
        <f>IF(ISERROR(F52/$F$52*100)=TRUE,0,F52/$F$52*100)</f>
        <v>100</v>
      </c>
    </row>
    <row r="54" spans="2:6" ht="15" customHeight="1" x14ac:dyDescent="0.2">
      <c r="B54" s="44" t="s">
        <v>49</v>
      </c>
      <c r="C54" s="32">
        <v>324</v>
      </c>
      <c r="D54" s="32">
        <v>100573</v>
      </c>
      <c r="E54" s="32">
        <f>SUM(C45,E45,G45,I45,K45,C54)</f>
        <v>3312</v>
      </c>
      <c r="F54" s="32">
        <f>SUM(D45,F45,H45,J45,L45,D54)</f>
        <v>1154264</v>
      </c>
    </row>
    <row r="55" spans="2:6" ht="15" customHeight="1" x14ac:dyDescent="0.2">
      <c r="B55" s="46" t="s">
        <v>48</v>
      </c>
      <c r="C55" s="51">
        <f>IF(ISERROR(C54/$E$54*100)=TRUE,0,C54/$E$54*100)</f>
        <v>9.7826086956521738</v>
      </c>
      <c r="D55" s="51">
        <f>IF(ISERROR(D54/$F$54*100)=TRUE,0,D54/$F$54*100)</f>
        <v>8.7131713368865356</v>
      </c>
      <c r="E55" s="51">
        <f>IF(ISERROR(E54/$E$54*100)=TRUE,0,E54/$E$54*100)</f>
        <v>100</v>
      </c>
      <c r="F55" s="51">
        <f>IF(ISERROR(F54/$F$54*100)=TRUE,0,F54/$F$54*100)</f>
        <v>100</v>
      </c>
    </row>
    <row r="56" spans="2:6" ht="15" customHeight="1" x14ac:dyDescent="0.2">
      <c r="B56" s="47" t="s">
        <v>31</v>
      </c>
      <c r="C56" s="52">
        <f>SUM(C52,C54)</f>
        <v>357</v>
      </c>
      <c r="D56" s="52">
        <f>SUM(D52,D54)</f>
        <v>113434</v>
      </c>
      <c r="E56" s="52">
        <f>SUM(E52,E54)</f>
        <v>8259</v>
      </c>
      <c r="F56" s="52">
        <f>SUM(F52,F54)</f>
        <v>2667526</v>
      </c>
    </row>
    <row r="57" spans="2:6" ht="15" customHeight="1" x14ac:dyDescent="0.2">
      <c r="B57" s="45" t="s">
        <v>48</v>
      </c>
      <c r="C57" s="51">
        <f>IF(ISERROR(C56/$E$56*100)=TRUE,0,C56/$E$56*100)</f>
        <v>4.3225572103160186</v>
      </c>
      <c r="D57" s="51">
        <f>IF(ISERROR(D56/$F$56*100)=TRUE,0,D56/$F$56*100)</f>
        <v>4.2524046625974785</v>
      </c>
      <c r="E57" s="51">
        <f>IF(ISERROR(E56/$E$56*100)=TRUE,0,E56/$E$56*100)</f>
        <v>100</v>
      </c>
      <c r="F57" s="51">
        <f>IF(ISERROR(F56/$F$56*100)=TRUE,0,F56/$F$56*100)</f>
        <v>100</v>
      </c>
    </row>
  </sheetData>
  <mergeCells count="12">
    <mergeCell ref="C50:D50"/>
    <mergeCell ref="B3:B4"/>
    <mergeCell ref="B12:B13"/>
    <mergeCell ref="B22:B23"/>
    <mergeCell ref="B31:B32"/>
    <mergeCell ref="B41:B42"/>
    <mergeCell ref="B50:B51"/>
    <mergeCell ref="G3:H3"/>
    <mergeCell ref="C12:D12"/>
    <mergeCell ref="G22:H22"/>
    <mergeCell ref="C31:D31"/>
    <mergeCell ref="G41:H41"/>
  </mergeCells>
  <phoneticPr fontId="3"/>
  <printOptions horizontalCentered="1"/>
  <pageMargins left="0.59055118110236227" right="0.11811023622047245" top="0.74803149606299213" bottom="0.55118110236220474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showGridLines="0" zoomScaleSheetLayoutView="100" workbookViewId="0">
      <selection activeCell="N1" sqref="N1"/>
    </sheetView>
  </sheetViews>
  <sheetFormatPr defaultColWidth="10" defaultRowHeight="12.75" x14ac:dyDescent="0.2"/>
  <cols>
    <col min="1" max="1" width="1.25" style="41" customWidth="1"/>
    <col min="2" max="2" width="11.375" style="41" customWidth="1"/>
    <col min="3" max="3" width="6.25" style="41" customWidth="1"/>
    <col min="4" max="4" width="9.375" style="41" customWidth="1"/>
    <col min="5" max="5" width="6.25" style="41" customWidth="1"/>
    <col min="6" max="6" width="9.375" style="41" customWidth="1"/>
    <col min="7" max="7" width="6.25" style="41" customWidth="1"/>
    <col min="8" max="8" width="9.375" style="41" customWidth="1"/>
    <col min="9" max="9" width="6.25" style="41" customWidth="1"/>
    <col min="10" max="10" width="9.375" style="41" customWidth="1"/>
    <col min="11" max="11" width="6.25" style="41" customWidth="1"/>
    <col min="12" max="12" width="9.375" style="41" customWidth="1"/>
    <col min="13" max="13" width="0.875" style="41" customWidth="1"/>
    <col min="14" max="256" width="10" style="41" bestFit="1" customWidth="1"/>
    <col min="257" max="257" width="1.25" style="41" customWidth="1"/>
    <col min="258" max="258" width="11.375" style="41" customWidth="1"/>
    <col min="259" max="259" width="6.25" style="41" customWidth="1"/>
    <col min="260" max="260" width="9.375" style="41" customWidth="1"/>
    <col min="261" max="261" width="6.25" style="41" customWidth="1"/>
    <col min="262" max="262" width="9.375" style="41" customWidth="1"/>
    <col min="263" max="263" width="6.25" style="41" customWidth="1"/>
    <col min="264" max="264" width="9.375" style="41" customWidth="1"/>
    <col min="265" max="265" width="6.25" style="41" customWidth="1"/>
    <col min="266" max="266" width="9.375" style="41" customWidth="1"/>
    <col min="267" max="267" width="6.25" style="41" customWidth="1"/>
    <col min="268" max="268" width="9.375" style="41" customWidth="1"/>
    <col min="269" max="269" width="0.875" style="41" customWidth="1"/>
    <col min="270" max="512" width="10" style="41"/>
    <col min="513" max="513" width="1.25" style="41" customWidth="1"/>
    <col min="514" max="514" width="11.375" style="41" customWidth="1"/>
    <col min="515" max="515" width="6.25" style="41" customWidth="1"/>
    <col min="516" max="516" width="9.375" style="41" customWidth="1"/>
    <col min="517" max="517" width="6.25" style="41" customWidth="1"/>
    <col min="518" max="518" width="9.375" style="41" customWidth="1"/>
    <col min="519" max="519" width="6.25" style="41" customWidth="1"/>
    <col min="520" max="520" width="9.375" style="41" customWidth="1"/>
    <col min="521" max="521" width="6.25" style="41" customWidth="1"/>
    <col min="522" max="522" width="9.375" style="41" customWidth="1"/>
    <col min="523" max="523" width="6.25" style="41" customWidth="1"/>
    <col min="524" max="524" width="9.375" style="41" customWidth="1"/>
    <col min="525" max="525" width="0.875" style="41" customWidth="1"/>
    <col min="526" max="768" width="10" style="41"/>
    <col min="769" max="769" width="1.25" style="41" customWidth="1"/>
    <col min="770" max="770" width="11.375" style="41" customWidth="1"/>
    <col min="771" max="771" width="6.25" style="41" customWidth="1"/>
    <col min="772" max="772" width="9.375" style="41" customWidth="1"/>
    <col min="773" max="773" width="6.25" style="41" customWidth="1"/>
    <col min="774" max="774" width="9.375" style="41" customWidth="1"/>
    <col min="775" max="775" width="6.25" style="41" customWidth="1"/>
    <col min="776" max="776" width="9.375" style="41" customWidth="1"/>
    <col min="777" max="777" width="6.25" style="41" customWidth="1"/>
    <col min="778" max="778" width="9.375" style="41" customWidth="1"/>
    <col min="779" max="779" width="6.25" style="41" customWidth="1"/>
    <col min="780" max="780" width="9.375" style="41" customWidth="1"/>
    <col min="781" max="781" width="0.875" style="41" customWidth="1"/>
    <col min="782" max="1024" width="10" style="41"/>
    <col min="1025" max="1025" width="1.25" style="41" customWidth="1"/>
    <col min="1026" max="1026" width="11.375" style="41" customWidth="1"/>
    <col min="1027" max="1027" width="6.25" style="41" customWidth="1"/>
    <col min="1028" max="1028" width="9.375" style="41" customWidth="1"/>
    <col min="1029" max="1029" width="6.25" style="41" customWidth="1"/>
    <col min="1030" max="1030" width="9.375" style="41" customWidth="1"/>
    <col min="1031" max="1031" width="6.25" style="41" customWidth="1"/>
    <col min="1032" max="1032" width="9.375" style="41" customWidth="1"/>
    <col min="1033" max="1033" width="6.25" style="41" customWidth="1"/>
    <col min="1034" max="1034" width="9.375" style="41" customWidth="1"/>
    <col min="1035" max="1035" width="6.25" style="41" customWidth="1"/>
    <col min="1036" max="1036" width="9.375" style="41" customWidth="1"/>
    <col min="1037" max="1037" width="0.875" style="41" customWidth="1"/>
    <col min="1038" max="1280" width="10" style="41"/>
    <col min="1281" max="1281" width="1.25" style="41" customWidth="1"/>
    <col min="1282" max="1282" width="11.375" style="41" customWidth="1"/>
    <col min="1283" max="1283" width="6.25" style="41" customWidth="1"/>
    <col min="1284" max="1284" width="9.375" style="41" customWidth="1"/>
    <col min="1285" max="1285" width="6.25" style="41" customWidth="1"/>
    <col min="1286" max="1286" width="9.375" style="41" customWidth="1"/>
    <col min="1287" max="1287" width="6.25" style="41" customWidth="1"/>
    <col min="1288" max="1288" width="9.375" style="41" customWidth="1"/>
    <col min="1289" max="1289" width="6.25" style="41" customWidth="1"/>
    <col min="1290" max="1290" width="9.375" style="41" customWidth="1"/>
    <col min="1291" max="1291" width="6.25" style="41" customWidth="1"/>
    <col min="1292" max="1292" width="9.375" style="41" customWidth="1"/>
    <col min="1293" max="1293" width="0.875" style="41" customWidth="1"/>
    <col min="1294" max="1536" width="10" style="41"/>
    <col min="1537" max="1537" width="1.25" style="41" customWidth="1"/>
    <col min="1538" max="1538" width="11.375" style="41" customWidth="1"/>
    <col min="1539" max="1539" width="6.25" style="41" customWidth="1"/>
    <col min="1540" max="1540" width="9.375" style="41" customWidth="1"/>
    <col min="1541" max="1541" width="6.25" style="41" customWidth="1"/>
    <col min="1542" max="1542" width="9.375" style="41" customWidth="1"/>
    <col min="1543" max="1543" width="6.25" style="41" customWidth="1"/>
    <col min="1544" max="1544" width="9.375" style="41" customWidth="1"/>
    <col min="1545" max="1545" width="6.25" style="41" customWidth="1"/>
    <col min="1546" max="1546" width="9.375" style="41" customWidth="1"/>
    <col min="1547" max="1547" width="6.25" style="41" customWidth="1"/>
    <col min="1548" max="1548" width="9.375" style="41" customWidth="1"/>
    <col min="1549" max="1549" width="0.875" style="41" customWidth="1"/>
    <col min="1550" max="1792" width="10" style="41"/>
    <col min="1793" max="1793" width="1.25" style="41" customWidth="1"/>
    <col min="1794" max="1794" width="11.375" style="41" customWidth="1"/>
    <col min="1795" max="1795" width="6.25" style="41" customWidth="1"/>
    <col min="1796" max="1796" width="9.375" style="41" customWidth="1"/>
    <col min="1797" max="1797" width="6.25" style="41" customWidth="1"/>
    <col min="1798" max="1798" width="9.375" style="41" customWidth="1"/>
    <col min="1799" max="1799" width="6.25" style="41" customWidth="1"/>
    <col min="1800" max="1800" width="9.375" style="41" customWidth="1"/>
    <col min="1801" max="1801" width="6.25" style="41" customWidth="1"/>
    <col min="1802" max="1802" width="9.375" style="41" customWidth="1"/>
    <col min="1803" max="1803" width="6.25" style="41" customWidth="1"/>
    <col min="1804" max="1804" width="9.375" style="41" customWidth="1"/>
    <col min="1805" max="1805" width="0.875" style="41" customWidth="1"/>
    <col min="1806" max="2048" width="10" style="41"/>
    <col min="2049" max="2049" width="1.25" style="41" customWidth="1"/>
    <col min="2050" max="2050" width="11.375" style="41" customWidth="1"/>
    <col min="2051" max="2051" width="6.25" style="41" customWidth="1"/>
    <col min="2052" max="2052" width="9.375" style="41" customWidth="1"/>
    <col min="2053" max="2053" width="6.25" style="41" customWidth="1"/>
    <col min="2054" max="2054" width="9.375" style="41" customWidth="1"/>
    <col min="2055" max="2055" width="6.25" style="41" customWidth="1"/>
    <col min="2056" max="2056" width="9.375" style="41" customWidth="1"/>
    <col min="2057" max="2057" width="6.25" style="41" customWidth="1"/>
    <col min="2058" max="2058" width="9.375" style="41" customWidth="1"/>
    <col min="2059" max="2059" width="6.25" style="41" customWidth="1"/>
    <col min="2060" max="2060" width="9.375" style="41" customWidth="1"/>
    <col min="2061" max="2061" width="0.875" style="41" customWidth="1"/>
    <col min="2062" max="2304" width="10" style="41"/>
    <col min="2305" max="2305" width="1.25" style="41" customWidth="1"/>
    <col min="2306" max="2306" width="11.375" style="41" customWidth="1"/>
    <col min="2307" max="2307" width="6.25" style="41" customWidth="1"/>
    <col min="2308" max="2308" width="9.375" style="41" customWidth="1"/>
    <col min="2309" max="2309" width="6.25" style="41" customWidth="1"/>
    <col min="2310" max="2310" width="9.375" style="41" customWidth="1"/>
    <col min="2311" max="2311" width="6.25" style="41" customWidth="1"/>
    <col min="2312" max="2312" width="9.375" style="41" customWidth="1"/>
    <col min="2313" max="2313" width="6.25" style="41" customWidth="1"/>
    <col min="2314" max="2314" width="9.375" style="41" customWidth="1"/>
    <col min="2315" max="2315" width="6.25" style="41" customWidth="1"/>
    <col min="2316" max="2316" width="9.375" style="41" customWidth="1"/>
    <col min="2317" max="2317" width="0.875" style="41" customWidth="1"/>
    <col min="2318" max="2560" width="10" style="41"/>
    <col min="2561" max="2561" width="1.25" style="41" customWidth="1"/>
    <col min="2562" max="2562" width="11.375" style="41" customWidth="1"/>
    <col min="2563" max="2563" width="6.25" style="41" customWidth="1"/>
    <col min="2564" max="2564" width="9.375" style="41" customWidth="1"/>
    <col min="2565" max="2565" width="6.25" style="41" customWidth="1"/>
    <col min="2566" max="2566" width="9.375" style="41" customWidth="1"/>
    <col min="2567" max="2567" width="6.25" style="41" customWidth="1"/>
    <col min="2568" max="2568" width="9.375" style="41" customWidth="1"/>
    <col min="2569" max="2569" width="6.25" style="41" customWidth="1"/>
    <col min="2570" max="2570" width="9.375" style="41" customWidth="1"/>
    <col min="2571" max="2571" width="6.25" style="41" customWidth="1"/>
    <col min="2572" max="2572" width="9.375" style="41" customWidth="1"/>
    <col min="2573" max="2573" width="0.875" style="41" customWidth="1"/>
    <col min="2574" max="2816" width="10" style="41"/>
    <col min="2817" max="2817" width="1.25" style="41" customWidth="1"/>
    <col min="2818" max="2818" width="11.375" style="41" customWidth="1"/>
    <col min="2819" max="2819" width="6.25" style="41" customWidth="1"/>
    <col min="2820" max="2820" width="9.375" style="41" customWidth="1"/>
    <col min="2821" max="2821" width="6.25" style="41" customWidth="1"/>
    <col min="2822" max="2822" width="9.375" style="41" customWidth="1"/>
    <col min="2823" max="2823" width="6.25" style="41" customWidth="1"/>
    <col min="2824" max="2824" width="9.375" style="41" customWidth="1"/>
    <col min="2825" max="2825" width="6.25" style="41" customWidth="1"/>
    <col min="2826" max="2826" width="9.375" style="41" customWidth="1"/>
    <col min="2827" max="2827" width="6.25" style="41" customWidth="1"/>
    <col min="2828" max="2828" width="9.375" style="41" customWidth="1"/>
    <col min="2829" max="2829" width="0.875" style="41" customWidth="1"/>
    <col min="2830" max="3072" width="10" style="41"/>
    <col min="3073" max="3073" width="1.25" style="41" customWidth="1"/>
    <col min="3074" max="3074" width="11.375" style="41" customWidth="1"/>
    <col min="3075" max="3075" width="6.25" style="41" customWidth="1"/>
    <col min="3076" max="3076" width="9.375" style="41" customWidth="1"/>
    <col min="3077" max="3077" width="6.25" style="41" customWidth="1"/>
    <col min="3078" max="3078" width="9.375" style="41" customWidth="1"/>
    <col min="3079" max="3079" width="6.25" style="41" customWidth="1"/>
    <col min="3080" max="3080" width="9.375" style="41" customWidth="1"/>
    <col min="3081" max="3081" width="6.25" style="41" customWidth="1"/>
    <col min="3082" max="3082" width="9.375" style="41" customWidth="1"/>
    <col min="3083" max="3083" width="6.25" style="41" customWidth="1"/>
    <col min="3084" max="3084" width="9.375" style="41" customWidth="1"/>
    <col min="3085" max="3085" width="0.875" style="41" customWidth="1"/>
    <col min="3086" max="3328" width="10" style="41"/>
    <col min="3329" max="3329" width="1.25" style="41" customWidth="1"/>
    <col min="3330" max="3330" width="11.375" style="41" customWidth="1"/>
    <col min="3331" max="3331" width="6.25" style="41" customWidth="1"/>
    <col min="3332" max="3332" width="9.375" style="41" customWidth="1"/>
    <col min="3333" max="3333" width="6.25" style="41" customWidth="1"/>
    <col min="3334" max="3334" width="9.375" style="41" customWidth="1"/>
    <col min="3335" max="3335" width="6.25" style="41" customWidth="1"/>
    <col min="3336" max="3336" width="9.375" style="41" customWidth="1"/>
    <col min="3337" max="3337" width="6.25" style="41" customWidth="1"/>
    <col min="3338" max="3338" width="9.375" style="41" customWidth="1"/>
    <col min="3339" max="3339" width="6.25" style="41" customWidth="1"/>
    <col min="3340" max="3340" width="9.375" style="41" customWidth="1"/>
    <col min="3341" max="3341" width="0.875" style="41" customWidth="1"/>
    <col min="3342" max="3584" width="10" style="41"/>
    <col min="3585" max="3585" width="1.25" style="41" customWidth="1"/>
    <col min="3586" max="3586" width="11.375" style="41" customWidth="1"/>
    <col min="3587" max="3587" width="6.25" style="41" customWidth="1"/>
    <col min="3588" max="3588" width="9.375" style="41" customWidth="1"/>
    <col min="3589" max="3589" width="6.25" style="41" customWidth="1"/>
    <col min="3590" max="3590" width="9.375" style="41" customWidth="1"/>
    <col min="3591" max="3591" width="6.25" style="41" customWidth="1"/>
    <col min="3592" max="3592" width="9.375" style="41" customWidth="1"/>
    <col min="3593" max="3593" width="6.25" style="41" customWidth="1"/>
    <col min="3594" max="3594" width="9.375" style="41" customWidth="1"/>
    <col min="3595" max="3595" width="6.25" style="41" customWidth="1"/>
    <col min="3596" max="3596" width="9.375" style="41" customWidth="1"/>
    <col min="3597" max="3597" width="0.875" style="41" customWidth="1"/>
    <col min="3598" max="3840" width="10" style="41"/>
    <col min="3841" max="3841" width="1.25" style="41" customWidth="1"/>
    <col min="3842" max="3842" width="11.375" style="41" customWidth="1"/>
    <col min="3843" max="3843" width="6.25" style="41" customWidth="1"/>
    <col min="3844" max="3844" width="9.375" style="41" customWidth="1"/>
    <col min="3845" max="3845" width="6.25" style="41" customWidth="1"/>
    <col min="3846" max="3846" width="9.375" style="41" customWidth="1"/>
    <col min="3847" max="3847" width="6.25" style="41" customWidth="1"/>
    <col min="3848" max="3848" width="9.375" style="41" customWidth="1"/>
    <col min="3849" max="3849" width="6.25" style="41" customWidth="1"/>
    <col min="3850" max="3850" width="9.375" style="41" customWidth="1"/>
    <col min="3851" max="3851" width="6.25" style="41" customWidth="1"/>
    <col min="3852" max="3852" width="9.375" style="41" customWidth="1"/>
    <col min="3853" max="3853" width="0.875" style="41" customWidth="1"/>
    <col min="3854" max="4096" width="10" style="41"/>
    <col min="4097" max="4097" width="1.25" style="41" customWidth="1"/>
    <col min="4098" max="4098" width="11.375" style="41" customWidth="1"/>
    <col min="4099" max="4099" width="6.25" style="41" customWidth="1"/>
    <col min="4100" max="4100" width="9.375" style="41" customWidth="1"/>
    <col min="4101" max="4101" width="6.25" style="41" customWidth="1"/>
    <col min="4102" max="4102" width="9.375" style="41" customWidth="1"/>
    <col min="4103" max="4103" width="6.25" style="41" customWidth="1"/>
    <col min="4104" max="4104" width="9.375" style="41" customWidth="1"/>
    <col min="4105" max="4105" width="6.25" style="41" customWidth="1"/>
    <col min="4106" max="4106" width="9.375" style="41" customWidth="1"/>
    <col min="4107" max="4107" width="6.25" style="41" customWidth="1"/>
    <col min="4108" max="4108" width="9.375" style="41" customWidth="1"/>
    <col min="4109" max="4109" width="0.875" style="41" customWidth="1"/>
    <col min="4110" max="4352" width="10" style="41"/>
    <col min="4353" max="4353" width="1.25" style="41" customWidth="1"/>
    <col min="4354" max="4354" width="11.375" style="41" customWidth="1"/>
    <col min="4355" max="4355" width="6.25" style="41" customWidth="1"/>
    <col min="4356" max="4356" width="9.375" style="41" customWidth="1"/>
    <col min="4357" max="4357" width="6.25" style="41" customWidth="1"/>
    <col min="4358" max="4358" width="9.375" style="41" customWidth="1"/>
    <col min="4359" max="4359" width="6.25" style="41" customWidth="1"/>
    <col min="4360" max="4360" width="9.375" style="41" customWidth="1"/>
    <col min="4361" max="4361" width="6.25" style="41" customWidth="1"/>
    <col min="4362" max="4362" width="9.375" style="41" customWidth="1"/>
    <col min="4363" max="4363" width="6.25" style="41" customWidth="1"/>
    <col min="4364" max="4364" width="9.375" style="41" customWidth="1"/>
    <col min="4365" max="4365" width="0.875" style="41" customWidth="1"/>
    <col min="4366" max="4608" width="10" style="41"/>
    <col min="4609" max="4609" width="1.25" style="41" customWidth="1"/>
    <col min="4610" max="4610" width="11.375" style="41" customWidth="1"/>
    <col min="4611" max="4611" width="6.25" style="41" customWidth="1"/>
    <col min="4612" max="4612" width="9.375" style="41" customWidth="1"/>
    <col min="4613" max="4613" width="6.25" style="41" customWidth="1"/>
    <col min="4614" max="4614" width="9.375" style="41" customWidth="1"/>
    <col min="4615" max="4615" width="6.25" style="41" customWidth="1"/>
    <col min="4616" max="4616" width="9.375" style="41" customWidth="1"/>
    <col min="4617" max="4617" width="6.25" style="41" customWidth="1"/>
    <col min="4618" max="4618" width="9.375" style="41" customWidth="1"/>
    <col min="4619" max="4619" width="6.25" style="41" customWidth="1"/>
    <col min="4620" max="4620" width="9.375" style="41" customWidth="1"/>
    <col min="4621" max="4621" width="0.875" style="41" customWidth="1"/>
    <col min="4622" max="4864" width="10" style="41"/>
    <col min="4865" max="4865" width="1.25" style="41" customWidth="1"/>
    <col min="4866" max="4866" width="11.375" style="41" customWidth="1"/>
    <col min="4867" max="4867" width="6.25" style="41" customWidth="1"/>
    <col min="4868" max="4868" width="9.375" style="41" customWidth="1"/>
    <col min="4869" max="4869" width="6.25" style="41" customWidth="1"/>
    <col min="4870" max="4870" width="9.375" style="41" customWidth="1"/>
    <col min="4871" max="4871" width="6.25" style="41" customWidth="1"/>
    <col min="4872" max="4872" width="9.375" style="41" customWidth="1"/>
    <col min="4873" max="4873" width="6.25" style="41" customWidth="1"/>
    <col min="4874" max="4874" width="9.375" style="41" customWidth="1"/>
    <col min="4875" max="4875" width="6.25" style="41" customWidth="1"/>
    <col min="4876" max="4876" width="9.375" style="41" customWidth="1"/>
    <col min="4877" max="4877" width="0.875" style="41" customWidth="1"/>
    <col min="4878" max="5120" width="10" style="41"/>
    <col min="5121" max="5121" width="1.25" style="41" customWidth="1"/>
    <col min="5122" max="5122" width="11.375" style="41" customWidth="1"/>
    <col min="5123" max="5123" width="6.25" style="41" customWidth="1"/>
    <col min="5124" max="5124" width="9.375" style="41" customWidth="1"/>
    <col min="5125" max="5125" width="6.25" style="41" customWidth="1"/>
    <col min="5126" max="5126" width="9.375" style="41" customWidth="1"/>
    <col min="5127" max="5127" width="6.25" style="41" customWidth="1"/>
    <col min="5128" max="5128" width="9.375" style="41" customWidth="1"/>
    <col min="5129" max="5129" width="6.25" style="41" customWidth="1"/>
    <col min="5130" max="5130" width="9.375" style="41" customWidth="1"/>
    <col min="5131" max="5131" width="6.25" style="41" customWidth="1"/>
    <col min="5132" max="5132" width="9.375" style="41" customWidth="1"/>
    <col min="5133" max="5133" width="0.875" style="41" customWidth="1"/>
    <col min="5134" max="5376" width="10" style="41"/>
    <col min="5377" max="5377" width="1.25" style="41" customWidth="1"/>
    <col min="5378" max="5378" width="11.375" style="41" customWidth="1"/>
    <col min="5379" max="5379" width="6.25" style="41" customWidth="1"/>
    <col min="5380" max="5380" width="9.375" style="41" customWidth="1"/>
    <col min="5381" max="5381" width="6.25" style="41" customWidth="1"/>
    <col min="5382" max="5382" width="9.375" style="41" customWidth="1"/>
    <col min="5383" max="5383" width="6.25" style="41" customWidth="1"/>
    <col min="5384" max="5384" width="9.375" style="41" customWidth="1"/>
    <col min="5385" max="5385" width="6.25" style="41" customWidth="1"/>
    <col min="5386" max="5386" width="9.375" style="41" customWidth="1"/>
    <col min="5387" max="5387" width="6.25" style="41" customWidth="1"/>
    <col min="5388" max="5388" width="9.375" style="41" customWidth="1"/>
    <col min="5389" max="5389" width="0.875" style="41" customWidth="1"/>
    <col min="5390" max="5632" width="10" style="41"/>
    <col min="5633" max="5633" width="1.25" style="41" customWidth="1"/>
    <col min="5634" max="5634" width="11.375" style="41" customWidth="1"/>
    <col min="5635" max="5635" width="6.25" style="41" customWidth="1"/>
    <col min="5636" max="5636" width="9.375" style="41" customWidth="1"/>
    <col min="5637" max="5637" width="6.25" style="41" customWidth="1"/>
    <col min="5638" max="5638" width="9.375" style="41" customWidth="1"/>
    <col min="5639" max="5639" width="6.25" style="41" customWidth="1"/>
    <col min="5640" max="5640" width="9.375" style="41" customWidth="1"/>
    <col min="5641" max="5641" width="6.25" style="41" customWidth="1"/>
    <col min="5642" max="5642" width="9.375" style="41" customWidth="1"/>
    <col min="5643" max="5643" width="6.25" style="41" customWidth="1"/>
    <col min="5644" max="5644" width="9.375" style="41" customWidth="1"/>
    <col min="5645" max="5645" width="0.875" style="41" customWidth="1"/>
    <col min="5646" max="5888" width="10" style="41"/>
    <col min="5889" max="5889" width="1.25" style="41" customWidth="1"/>
    <col min="5890" max="5890" width="11.375" style="41" customWidth="1"/>
    <col min="5891" max="5891" width="6.25" style="41" customWidth="1"/>
    <col min="5892" max="5892" width="9.375" style="41" customWidth="1"/>
    <col min="5893" max="5893" width="6.25" style="41" customWidth="1"/>
    <col min="5894" max="5894" width="9.375" style="41" customWidth="1"/>
    <col min="5895" max="5895" width="6.25" style="41" customWidth="1"/>
    <col min="5896" max="5896" width="9.375" style="41" customWidth="1"/>
    <col min="5897" max="5897" width="6.25" style="41" customWidth="1"/>
    <col min="5898" max="5898" width="9.375" style="41" customWidth="1"/>
    <col min="5899" max="5899" width="6.25" style="41" customWidth="1"/>
    <col min="5900" max="5900" width="9.375" style="41" customWidth="1"/>
    <col min="5901" max="5901" width="0.875" style="41" customWidth="1"/>
    <col min="5902" max="6144" width="10" style="41"/>
    <col min="6145" max="6145" width="1.25" style="41" customWidth="1"/>
    <col min="6146" max="6146" width="11.375" style="41" customWidth="1"/>
    <col min="6147" max="6147" width="6.25" style="41" customWidth="1"/>
    <col min="6148" max="6148" width="9.375" style="41" customWidth="1"/>
    <col min="6149" max="6149" width="6.25" style="41" customWidth="1"/>
    <col min="6150" max="6150" width="9.375" style="41" customWidth="1"/>
    <col min="6151" max="6151" width="6.25" style="41" customWidth="1"/>
    <col min="6152" max="6152" width="9.375" style="41" customWidth="1"/>
    <col min="6153" max="6153" width="6.25" style="41" customWidth="1"/>
    <col min="6154" max="6154" width="9.375" style="41" customWidth="1"/>
    <col min="6155" max="6155" width="6.25" style="41" customWidth="1"/>
    <col min="6156" max="6156" width="9.375" style="41" customWidth="1"/>
    <col min="6157" max="6157" width="0.875" style="41" customWidth="1"/>
    <col min="6158" max="6400" width="10" style="41"/>
    <col min="6401" max="6401" width="1.25" style="41" customWidth="1"/>
    <col min="6402" max="6402" width="11.375" style="41" customWidth="1"/>
    <col min="6403" max="6403" width="6.25" style="41" customWidth="1"/>
    <col min="6404" max="6404" width="9.375" style="41" customWidth="1"/>
    <col min="6405" max="6405" width="6.25" style="41" customWidth="1"/>
    <col min="6406" max="6406" width="9.375" style="41" customWidth="1"/>
    <col min="6407" max="6407" width="6.25" style="41" customWidth="1"/>
    <col min="6408" max="6408" width="9.375" style="41" customWidth="1"/>
    <col min="6409" max="6409" width="6.25" style="41" customWidth="1"/>
    <col min="6410" max="6410" width="9.375" style="41" customWidth="1"/>
    <col min="6411" max="6411" width="6.25" style="41" customWidth="1"/>
    <col min="6412" max="6412" width="9.375" style="41" customWidth="1"/>
    <col min="6413" max="6413" width="0.875" style="41" customWidth="1"/>
    <col min="6414" max="6656" width="10" style="41"/>
    <col min="6657" max="6657" width="1.25" style="41" customWidth="1"/>
    <col min="6658" max="6658" width="11.375" style="41" customWidth="1"/>
    <col min="6659" max="6659" width="6.25" style="41" customWidth="1"/>
    <col min="6660" max="6660" width="9.375" style="41" customWidth="1"/>
    <col min="6661" max="6661" width="6.25" style="41" customWidth="1"/>
    <col min="6662" max="6662" width="9.375" style="41" customWidth="1"/>
    <col min="6663" max="6663" width="6.25" style="41" customWidth="1"/>
    <col min="6664" max="6664" width="9.375" style="41" customWidth="1"/>
    <col min="6665" max="6665" width="6.25" style="41" customWidth="1"/>
    <col min="6666" max="6666" width="9.375" style="41" customWidth="1"/>
    <col min="6667" max="6667" width="6.25" style="41" customWidth="1"/>
    <col min="6668" max="6668" width="9.375" style="41" customWidth="1"/>
    <col min="6669" max="6669" width="0.875" style="41" customWidth="1"/>
    <col min="6670" max="6912" width="10" style="41"/>
    <col min="6913" max="6913" width="1.25" style="41" customWidth="1"/>
    <col min="6914" max="6914" width="11.375" style="41" customWidth="1"/>
    <col min="6915" max="6915" width="6.25" style="41" customWidth="1"/>
    <col min="6916" max="6916" width="9.375" style="41" customWidth="1"/>
    <col min="6917" max="6917" width="6.25" style="41" customWidth="1"/>
    <col min="6918" max="6918" width="9.375" style="41" customWidth="1"/>
    <col min="6919" max="6919" width="6.25" style="41" customWidth="1"/>
    <col min="6920" max="6920" width="9.375" style="41" customWidth="1"/>
    <col min="6921" max="6921" width="6.25" style="41" customWidth="1"/>
    <col min="6922" max="6922" width="9.375" style="41" customWidth="1"/>
    <col min="6923" max="6923" width="6.25" style="41" customWidth="1"/>
    <col min="6924" max="6924" width="9.375" style="41" customWidth="1"/>
    <col min="6925" max="6925" width="0.875" style="41" customWidth="1"/>
    <col min="6926" max="7168" width="10" style="41"/>
    <col min="7169" max="7169" width="1.25" style="41" customWidth="1"/>
    <col min="7170" max="7170" width="11.375" style="41" customWidth="1"/>
    <col min="7171" max="7171" width="6.25" style="41" customWidth="1"/>
    <col min="7172" max="7172" width="9.375" style="41" customWidth="1"/>
    <col min="7173" max="7173" width="6.25" style="41" customWidth="1"/>
    <col min="7174" max="7174" width="9.375" style="41" customWidth="1"/>
    <col min="7175" max="7175" width="6.25" style="41" customWidth="1"/>
    <col min="7176" max="7176" width="9.375" style="41" customWidth="1"/>
    <col min="7177" max="7177" width="6.25" style="41" customWidth="1"/>
    <col min="7178" max="7178" width="9.375" style="41" customWidth="1"/>
    <col min="7179" max="7179" width="6.25" style="41" customWidth="1"/>
    <col min="7180" max="7180" width="9.375" style="41" customWidth="1"/>
    <col min="7181" max="7181" width="0.875" style="41" customWidth="1"/>
    <col min="7182" max="7424" width="10" style="41"/>
    <col min="7425" max="7425" width="1.25" style="41" customWidth="1"/>
    <col min="7426" max="7426" width="11.375" style="41" customWidth="1"/>
    <col min="7427" max="7427" width="6.25" style="41" customWidth="1"/>
    <col min="7428" max="7428" width="9.375" style="41" customWidth="1"/>
    <col min="7429" max="7429" width="6.25" style="41" customWidth="1"/>
    <col min="7430" max="7430" width="9.375" style="41" customWidth="1"/>
    <col min="7431" max="7431" width="6.25" style="41" customWidth="1"/>
    <col min="7432" max="7432" width="9.375" style="41" customWidth="1"/>
    <col min="7433" max="7433" width="6.25" style="41" customWidth="1"/>
    <col min="7434" max="7434" width="9.375" style="41" customWidth="1"/>
    <col min="7435" max="7435" width="6.25" style="41" customWidth="1"/>
    <col min="7436" max="7436" width="9.375" style="41" customWidth="1"/>
    <col min="7437" max="7437" width="0.875" style="41" customWidth="1"/>
    <col min="7438" max="7680" width="10" style="41"/>
    <col min="7681" max="7681" width="1.25" style="41" customWidth="1"/>
    <col min="7682" max="7682" width="11.375" style="41" customWidth="1"/>
    <col min="7683" max="7683" width="6.25" style="41" customWidth="1"/>
    <col min="7684" max="7684" width="9.375" style="41" customWidth="1"/>
    <col min="7685" max="7685" width="6.25" style="41" customWidth="1"/>
    <col min="7686" max="7686" width="9.375" style="41" customWidth="1"/>
    <col min="7687" max="7687" width="6.25" style="41" customWidth="1"/>
    <col min="7688" max="7688" width="9.375" style="41" customWidth="1"/>
    <col min="7689" max="7689" width="6.25" style="41" customWidth="1"/>
    <col min="7690" max="7690" width="9.375" style="41" customWidth="1"/>
    <col min="7691" max="7691" width="6.25" style="41" customWidth="1"/>
    <col min="7692" max="7692" width="9.375" style="41" customWidth="1"/>
    <col min="7693" max="7693" width="0.875" style="41" customWidth="1"/>
    <col min="7694" max="7936" width="10" style="41"/>
    <col min="7937" max="7937" width="1.25" style="41" customWidth="1"/>
    <col min="7938" max="7938" width="11.375" style="41" customWidth="1"/>
    <col min="7939" max="7939" width="6.25" style="41" customWidth="1"/>
    <col min="7940" max="7940" width="9.375" style="41" customWidth="1"/>
    <col min="7941" max="7941" width="6.25" style="41" customWidth="1"/>
    <col min="7942" max="7942" width="9.375" style="41" customWidth="1"/>
    <col min="7943" max="7943" width="6.25" style="41" customWidth="1"/>
    <col min="7944" max="7944" width="9.375" style="41" customWidth="1"/>
    <col min="7945" max="7945" width="6.25" style="41" customWidth="1"/>
    <col min="7946" max="7946" width="9.375" style="41" customWidth="1"/>
    <col min="7947" max="7947" width="6.25" style="41" customWidth="1"/>
    <col min="7948" max="7948" width="9.375" style="41" customWidth="1"/>
    <col min="7949" max="7949" width="0.875" style="41" customWidth="1"/>
    <col min="7950" max="8192" width="10" style="41"/>
    <col min="8193" max="8193" width="1.25" style="41" customWidth="1"/>
    <col min="8194" max="8194" width="11.375" style="41" customWidth="1"/>
    <col min="8195" max="8195" width="6.25" style="41" customWidth="1"/>
    <col min="8196" max="8196" width="9.375" style="41" customWidth="1"/>
    <col min="8197" max="8197" width="6.25" style="41" customWidth="1"/>
    <col min="8198" max="8198" width="9.375" style="41" customWidth="1"/>
    <col min="8199" max="8199" width="6.25" style="41" customWidth="1"/>
    <col min="8200" max="8200" width="9.375" style="41" customWidth="1"/>
    <col min="8201" max="8201" width="6.25" style="41" customWidth="1"/>
    <col min="8202" max="8202" width="9.375" style="41" customWidth="1"/>
    <col min="8203" max="8203" width="6.25" style="41" customWidth="1"/>
    <col min="8204" max="8204" width="9.375" style="41" customWidth="1"/>
    <col min="8205" max="8205" width="0.875" style="41" customWidth="1"/>
    <col min="8206" max="8448" width="10" style="41"/>
    <col min="8449" max="8449" width="1.25" style="41" customWidth="1"/>
    <col min="8450" max="8450" width="11.375" style="41" customWidth="1"/>
    <col min="8451" max="8451" width="6.25" style="41" customWidth="1"/>
    <col min="8452" max="8452" width="9.375" style="41" customWidth="1"/>
    <col min="8453" max="8453" width="6.25" style="41" customWidth="1"/>
    <col min="8454" max="8454" width="9.375" style="41" customWidth="1"/>
    <col min="8455" max="8455" width="6.25" style="41" customWidth="1"/>
    <col min="8456" max="8456" width="9.375" style="41" customWidth="1"/>
    <col min="8457" max="8457" width="6.25" style="41" customWidth="1"/>
    <col min="8458" max="8458" width="9.375" style="41" customWidth="1"/>
    <col min="8459" max="8459" width="6.25" style="41" customWidth="1"/>
    <col min="8460" max="8460" width="9.375" style="41" customWidth="1"/>
    <col min="8461" max="8461" width="0.875" style="41" customWidth="1"/>
    <col min="8462" max="8704" width="10" style="41"/>
    <col min="8705" max="8705" width="1.25" style="41" customWidth="1"/>
    <col min="8706" max="8706" width="11.375" style="41" customWidth="1"/>
    <col min="8707" max="8707" width="6.25" style="41" customWidth="1"/>
    <col min="8708" max="8708" width="9.375" style="41" customWidth="1"/>
    <col min="8709" max="8709" width="6.25" style="41" customWidth="1"/>
    <col min="8710" max="8710" width="9.375" style="41" customWidth="1"/>
    <col min="8711" max="8711" width="6.25" style="41" customWidth="1"/>
    <col min="8712" max="8712" width="9.375" style="41" customWidth="1"/>
    <col min="8713" max="8713" width="6.25" style="41" customWidth="1"/>
    <col min="8714" max="8714" width="9.375" style="41" customWidth="1"/>
    <col min="8715" max="8715" width="6.25" style="41" customWidth="1"/>
    <col min="8716" max="8716" width="9.375" style="41" customWidth="1"/>
    <col min="8717" max="8717" width="0.875" style="41" customWidth="1"/>
    <col min="8718" max="8960" width="10" style="41"/>
    <col min="8961" max="8961" width="1.25" style="41" customWidth="1"/>
    <col min="8962" max="8962" width="11.375" style="41" customWidth="1"/>
    <col min="8963" max="8963" width="6.25" style="41" customWidth="1"/>
    <col min="8964" max="8964" width="9.375" style="41" customWidth="1"/>
    <col min="8965" max="8965" width="6.25" style="41" customWidth="1"/>
    <col min="8966" max="8966" width="9.375" style="41" customWidth="1"/>
    <col min="8967" max="8967" width="6.25" style="41" customWidth="1"/>
    <col min="8968" max="8968" width="9.375" style="41" customWidth="1"/>
    <col min="8969" max="8969" width="6.25" style="41" customWidth="1"/>
    <col min="8970" max="8970" width="9.375" style="41" customWidth="1"/>
    <col min="8971" max="8971" width="6.25" style="41" customWidth="1"/>
    <col min="8972" max="8972" width="9.375" style="41" customWidth="1"/>
    <col min="8973" max="8973" width="0.875" style="41" customWidth="1"/>
    <col min="8974" max="9216" width="10" style="41"/>
    <col min="9217" max="9217" width="1.25" style="41" customWidth="1"/>
    <col min="9218" max="9218" width="11.375" style="41" customWidth="1"/>
    <col min="9219" max="9219" width="6.25" style="41" customWidth="1"/>
    <col min="9220" max="9220" width="9.375" style="41" customWidth="1"/>
    <col min="9221" max="9221" width="6.25" style="41" customWidth="1"/>
    <col min="9222" max="9222" width="9.375" style="41" customWidth="1"/>
    <col min="9223" max="9223" width="6.25" style="41" customWidth="1"/>
    <col min="9224" max="9224" width="9.375" style="41" customWidth="1"/>
    <col min="9225" max="9225" width="6.25" style="41" customWidth="1"/>
    <col min="9226" max="9226" width="9.375" style="41" customWidth="1"/>
    <col min="9227" max="9227" width="6.25" style="41" customWidth="1"/>
    <col min="9228" max="9228" width="9.375" style="41" customWidth="1"/>
    <col min="9229" max="9229" width="0.875" style="41" customWidth="1"/>
    <col min="9230" max="9472" width="10" style="41"/>
    <col min="9473" max="9473" width="1.25" style="41" customWidth="1"/>
    <col min="9474" max="9474" width="11.375" style="41" customWidth="1"/>
    <col min="9475" max="9475" width="6.25" style="41" customWidth="1"/>
    <col min="9476" max="9476" width="9.375" style="41" customWidth="1"/>
    <col min="9477" max="9477" width="6.25" style="41" customWidth="1"/>
    <col min="9478" max="9478" width="9.375" style="41" customWidth="1"/>
    <col min="9479" max="9479" width="6.25" style="41" customWidth="1"/>
    <col min="9480" max="9480" width="9.375" style="41" customWidth="1"/>
    <col min="9481" max="9481" width="6.25" style="41" customWidth="1"/>
    <col min="9482" max="9482" width="9.375" style="41" customWidth="1"/>
    <col min="9483" max="9483" width="6.25" style="41" customWidth="1"/>
    <col min="9484" max="9484" width="9.375" style="41" customWidth="1"/>
    <col min="9485" max="9485" width="0.875" style="41" customWidth="1"/>
    <col min="9486" max="9728" width="10" style="41"/>
    <col min="9729" max="9729" width="1.25" style="41" customWidth="1"/>
    <col min="9730" max="9730" width="11.375" style="41" customWidth="1"/>
    <col min="9731" max="9731" width="6.25" style="41" customWidth="1"/>
    <col min="9732" max="9732" width="9.375" style="41" customWidth="1"/>
    <col min="9733" max="9733" width="6.25" style="41" customWidth="1"/>
    <col min="9734" max="9734" width="9.375" style="41" customWidth="1"/>
    <col min="9735" max="9735" width="6.25" style="41" customWidth="1"/>
    <col min="9736" max="9736" width="9.375" style="41" customWidth="1"/>
    <col min="9737" max="9737" width="6.25" style="41" customWidth="1"/>
    <col min="9738" max="9738" width="9.375" style="41" customWidth="1"/>
    <col min="9739" max="9739" width="6.25" style="41" customWidth="1"/>
    <col min="9740" max="9740" width="9.375" style="41" customWidth="1"/>
    <col min="9741" max="9741" width="0.875" style="41" customWidth="1"/>
    <col min="9742" max="9984" width="10" style="41"/>
    <col min="9985" max="9985" width="1.25" style="41" customWidth="1"/>
    <col min="9986" max="9986" width="11.375" style="41" customWidth="1"/>
    <col min="9987" max="9987" width="6.25" style="41" customWidth="1"/>
    <col min="9988" max="9988" width="9.375" style="41" customWidth="1"/>
    <col min="9989" max="9989" width="6.25" style="41" customWidth="1"/>
    <col min="9990" max="9990" width="9.375" style="41" customWidth="1"/>
    <col min="9991" max="9991" width="6.25" style="41" customWidth="1"/>
    <col min="9992" max="9992" width="9.375" style="41" customWidth="1"/>
    <col min="9993" max="9993" width="6.25" style="41" customWidth="1"/>
    <col min="9994" max="9994" width="9.375" style="41" customWidth="1"/>
    <col min="9995" max="9995" width="6.25" style="41" customWidth="1"/>
    <col min="9996" max="9996" width="9.375" style="41" customWidth="1"/>
    <col min="9997" max="9997" width="0.875" style="41" customWidth="1"/>
    <col min="9998" max="10240" width="10" style="41"/>
    <col min="10241" max="10241" width="1.25" style="41" customWidth="1"/>
    <col min="10242" max="10242" width="11.375" style="41" customWidth="1"/>
    <col min="10243" max="10243" width="6.25" style="41" customWidth="1"/>
    <col min="10244" max="10244" width="9.375" style="41" customWidth="1"/>
    <col min="10245" max="10245" width="6.25" style="41" customWidth="1"/>
    <col min="10246" max="10246" width="9.375" style="41" customWidth="1"/>
    <col min="10247" max="10247" width="6.25" style="41" customWidth="1"/>
    <col min="10248" max="10248" width="9.375" style="41" customWidth="1"/>
    <col min="10249" max="10249" width="6.25" style="41" customWidth="1"/>
    <col min="10250" max="10250" width="9.375" style="41" customWidth="1"/>
    <col min="10251" max="10251" width="6.25" style="41" customWidth="1"/>
    <col min="10252" max="10252" width="9.375" style="41" customWidth="1"/>
    <col min="10253" max="10253" width="0.875" style="41" customWidth="1"/>
    <col min="10254" max="10496" width="10" style="41"/>
    <col min="10497" max="10497" width="1.25" style="41" customWidth="1"/>
    <col min="10498" max="10498" width="11.375" style="41" customWidth="1"/>
    <col min="10499" max="10499" width="6.25" style="41" customWidth="1"/>
    <col min="10500" max="10500" width="9.375" style="41" customWidth="1"/>
    <col min="10501" max="10501" width="6.25" style="41" customWidth="1"/>
    <col min="10502" max="10502" width="9.375" style="41" customWidth="1"/>
    <col min="10503" max="10503" width="6.25" style="41" customWidth="1"/>
    <col min="10504" max="10504" width="9.375" style="41" customWidth="1"/>
    <col min="10505" max="10505" width="6.25" style="41" customWidth="1"/>
    <col min="10506" max="10506" width="9.375" style="41" customWidth="1"/>
    <col min="10507" max="10507" width="6.25" style="41" customWidth="1"/>
    <col min="10508" max="10508" width="9.375" style="41" customWidth="1"/>
    <col min="10509" max="10509" width="0.875" style="41" customWidth="1"/>
    <col min="10510" max="10752" width="10" style="41"/>
    <col min="10753" max="10753" width="1.25" style="41" customWidth="1"/>
    <col min="10754" max="10754" width="11.375" style="41" customWidth="1"/>
    <col min="10755" max="10755" width="6.25" style="41" customWidth="1"/>
    <col min="10756" max="10756" width="9.375" style="41" customWidth="1"/>
    <col min="10757" max="10757" width="6.25" style="41" customWidth="1"/>
    <col min="10758" max="10758" width="9.375" style="41" customWidth="1"/>
    <col min="10759" max="10759" width="6.25" style="41" customWidth="1"/>
    <col min="10760" max="10760" width="9.375" style="41" customWidth="1"/>
    <col min="10761" max="10761" width="6.25" style="41" customWidth="1"/>
    <col min="10762" max="10762" width="9.375" style="41" customWidth="1"/>
    <col min="10763" max="10763" width="6.25" style="41" customWidth="1"/>
    <col min="10764" max="10764" width="9.375" style="41" customWidth="1"/>
    <col min="10765" max="10765" width="0.875" style="41" customWidth="1"/>
    <col min="10766" max="11008" width="10" style="41"/>
    <col min="11009" max="11009" width="1.25" style="41" customWidth="1"/>
    <col min="11010" max="11010" width="11.375" style="41" customWidth="1"/>
    <col min="11011" max="11011" width="6.25" style="41" customWidth="1"/>
    <col min="11012" max="11012" width="9.375" style="41" customWidth="1"/>
    <col min="11013" max="11013" width="6.25" style="41" customWidth="1"/>
    <col min="11014" max="11014" width="9.375" style="41" customWidth="1"/>
    <col min="11015" max="11015" width="6.25" style="41" customWidth="1"/>
    <col min="11016" max="11016" width="9.375" style="41" customWidth="1"/>
    <col min="11017" max="11017" width="6.25" style="41" customWidth="1"/>
    <col min="11018" max="11018" width="9.375" style="41" customWidth="1"/>
    <col min="11019" max="11019" width="6.25" style="41" customWidth="1"/>
    <col min="11020" max="11020" width="9.375" style="41" customWidth="1"/>
    <col min="11021" max="11021" width="0.875" style="41" customWidth="1"/>
    <col min="11022" max="11264" width="10" style="41"/>
    <col min="11265" max="11265" width="1.25" style="41" customWidth="1"/>
    <col min="11266" max="11266" width="11.375" style="41" customWidth="1"/>
    <col min="11267" max="11267" width="6.25" style="41" customWidth="1"/>
    <col min="11268" max="11268" width="9.375" style="41" customWidth="1"/>
    <col min="11269" max="11269" width="6.25" style="41" customWidth="1"/>
    <col min="11270" max="11270" width="9.375" style="41" customWidth="1"/>
    <col min="11271" max="11271" width="6.25" style="41" customWidth="1"/>
    <col min="11272" max="11272" width="9.375" style="41" customWidth="1"/>
    <col min="11273" max="11273" width="6.25" style="41" customWidth="1"/>
    <col min="11274" max="11274" width="9.375" style="41" customWidth="1"/>
    <col min="11275" max="11275" width="6.25" style="41" customWidth="1"/>
    <col min="11276" max="11276" width="9.375" style="41" customWidth="1"/>
    <col min="11277" max="11277" width="0.875" style="41" customWidth="1"/>
    <col min="11278" max="11520" width="10" style="41"/>
    <col min="11521" max="11521" width="1.25" style="41" customWidth="1"/>
    <col min="11522" max="11522" width="11.375" style="41" customWidth="1"/>
    <col min="11523" max="11523" width="6.25" style="41" customWidth="1"/>
    <col min="11524" max="11524" width="9.375" style="41" customWidth="1"/>
    <col min="11525" max="11525" width="6.25" style="41" customWidth="1"/>
    <col min="11526" max="11526" width="9.375" style="41" customWidth="1"/>
    <col min="11527" max="11527" width="6.25" style="41" customWidth="1"/>
    <col min="11528" max="11528" width="9.375" style="41" customWidth="1"/>
    <col min="11529" max="11529" width="6.25" style="41" customWidth="1"/>
    <col min="11530" max="11530" width="9.375" style="41" customWidth="1"/>
    <col min="11531" max="11531" width="6.25" style="41" customWidth="1"/>
    <col min="11532" max="11532" width="9.375" style="41" customWidth="1"/>
    <col min="11533" max="11533" width="0.875" style="41" customWidth="1"/>
    <col min="11534" max="11776" width="10" style="41"/>
    <col min="11777" max="11777" width="1.25" style="41" customWidth="1"/>
    <col min="11778" max="11778" width="11.375" style="41" customWidth="1"/>
    <col min="11779" max="11779" width="6.25" style="41" customWidth="1"/>
    <col min="11780" max="11780" width="9.375" style="41" customWidth="1"/>
    <col min="11781" max="11781" width="6.25" style="41" customWidth="1"/>
    <col min="11782" max="11782" width="9.375" style="41" customWidth="1"/>
    <col min="11783" max="11783" width="6.25" style="41" customWidth="1"/>
    <col min="11784" max="11784" width="9.375" style="41" customWidth="1"/>
    <col min="11785" max="11785" width="6.25" style="41" customWidth="1"/>
    <col min="11786" max="11786" width="9.375" style="41" customWidth="1"/>
    <col min="11787" max="11787" width="6.25" style="41" customWidth="1"/>
    <col min="11788" max="11788" width="9.375" style="41" customWidth="1"/>
    <col min="11789" max="11789" width="0.875" style="41" customWidth="1"/>
    <col min="11790" max="12032" width="10" style="41"/>
    <col min="12033" max="12033" width="1.25" style="41" customWidth="1"/>
    <col min="12034" max="12034" width="11.375" style="41" customWidth="1"/>
    <col min="12035" max="12035" width="6.25" style="41" customWidth="1"/>
    <col min="12036" max="12036" width="9.375" style="41" customWidth="1"/>
    <col min="12037" max="12037" width="6.25" style="41" customWidth="1"/>
    <col min="12038" max="12038" width="9.375" style="41" customWidth="1"/>
    <col min="12039" max="12039" width="6.25" style="41" customWidth="1"/>
    <col min="12040" max="12040" width="9.375" style="41" customWidth="1"/>
    <col min="12041" max="12041" width="6.25" style="41" customWidth="1"/>
    <col min="12042" max="12042" width="9.375" style="41" customWidth="1"/>
    <col min="12043" max="12043" width="6.25" style="41" customWidth="1"/>
    <col min="12044" max="12044" width="9.375" style="41" customWidth="1"/>
    <col min="12045" max="12045" width="0.875" style="41" customWidth="1"/>
    <col min="12046" max="12288" width="10" style="41"/>
    <col min="12289" max="12289" width="1.25" style="41" customWidth="1"/>
    <col min="12290" max="12290" width="11.375" style="41" customWidth="1"/>
    <col min="12291" max="12291" width="6.25" style="41" customWidth="1"/>
    <col min="12292" max="12292" width="9.375" style="41" customWidth="1"/>
    <col min="12293" max="12293" width="6.25" style="41" customWidth="1"/>
    <col min="12294" max="12294" width="9.375" style="41" customWidth="1"/>
    <col min="12295" max="12295" width="6.25" style="41" customWidth="1"/>
    <col min="12296" max="12296" width="9.375" style="41" customWidth="1"/>
    <col min="12297" max="12297" width="6.25" style="41" customWidth="1"/>
    <col min="12298" max="12298" width="9.375" style="41" customWidth="1"/>
    <col min="12299" max="12299" width="6.25" style="41" customWidth="1"/>
    <col min="12300" max="12300" width="9.375" style="41" customWidth="1"/>
    <col min="12301" max="12301" width="0.875" style="41" customWidth="1"/>
    <col min="12302" max="12544" width="10" style="41"/>
    <col min="12545" max="12545" width="1.25" style="41" customWidth="1"/>
    <col min="12546" max="12546" width="11.375" style="41" customWidth="1"/>
    <col min="12547" max="12547" width="6.25" style="41" customWidth="1"/>
    <col min="12548" max="12548" width="9.375" style="41" customWidth="1"/>
    <col min="12549" max="12549" width="6.25" style="41" customWidth="1"/>
    <col min="12550" max="12550" width="9.375" style="41" customWidth="1"/>
    <col min="12551" max="12551" width="6.25" style="41" customWidth="1"/>
    <col min="12552" max="12552" width="9.375" style="41" customWidth="1"/>
    <col min="12553" max="12553" width="6.25" style="41" customWidth="1"/>
    <col min="12554" max="12554" width="9.375" style="41" customWidth="1"/>
    <col min="12555" max="12555" width="6.25" style="41" customWidth="1"/>
    <col min="12556" max="12556" width="9.375" style="41" customWidth="1"/>
    <col min="12557" max="12557" width="0.875" style="41" customWidth="1"/>
    <col min="12558" max="12800" width="10" style="41"/>
    <col min="12801" max="12801" width="1.25" style="41" customWidth="1"/>
    <col min="12802" max="12802" width="11.375" style="41" customWidth="1"/>
    <col min="12803" max="12803" width="6.25" style="41" customWidth="1"/>
    <col min="12804" max="12804" width="9.375" style="41" customWidth="1"/>
    <col min="12805" max="12805" width="6.25" style="41" customWidth="1"/>
    <col min="12806" max="12806" width="9.375" style="41" customWidth="1"/>
    <col min="12807" max="12807" width="6.25" style="41" customWidth="1"/>
    <col min="12808" max="12808" width="9.375" style="41" customWidth="1"/>
    <col min="12809" max="12809" width="6.25" style="41" customWidth="1"/>
    <col min="12810" max="12810" width="9.375" style="41" customWidth="1"/>
    <col min="12811" max="12811" width="6.25" style="41" customWidth="1"/>
    <col min="12812" max="12812" width="9.375" style="41" customWidth="1"/>
    <col min="12813" max="12813" width="0.875" style="41" customWidth="1"/>
    <col min="12814" max="13056" width="10" style="41"/>
    <col min="13057" max="13057" width="1.25" style="41" customWidth="1"/>
    <col min="13058" max="13058" width="11.375" style="41" customWidth="1"/>
    <col min="13059" max="13059" width="6.25" style="41" customWidth="1"/>
    <col min="13060" max="13060" width="9.375" style="41" customWidth="1"/>
    <col min="13061" max="13061" width="6.25" style="41" customWidth="1"/>
    <col min="13062" max="13062" width="9.375" style="41" customWidth="1"/>
    <col min="13063" max="13063" width="6.25" style="41" customWidth="1"/>
    <col min="13064" max="13064" width="9.375" style="41" customWidth="1"/>
    <col min="13065" max="13065" width="6.25" style="41" customWidth="1"/>
    <col min="13066" max="13066" width="9.375" style="41" customWidth="1"/>
    <col min="13067" max="13067" width="6.25" style="41" customWidth="1"/>
    <col min="13068" max="13068" width="9.375" style="41" customWidth="1"/>
    <col min="13069" max="13069" width="0.875" style="41" customWidth="1"/>
    <col min="13070" max="13312" width="10" style="41"/>
    <col min="13313" max="13313" width="1.25" style="41" customWidth="1"/>
    <col min="13314" max="13314" width="11.375" style="41" customWidth="1"/>
    <col min="13315" max="13315" width="6.25" style="41" customWidth="1"/>
    <col min="13316" max="13316" width="9.375" style="41" customWidth="1"/>
    <col min="13317" max="13317" width="6.25" style="41" customWidth="1"/>
    <col min="13318" max="13318" width="9.375" style="41" customWidth="1"/>
    <col min="13319" max="13319" width="6.25" style="41" customWidth="1"/>
    <col min="13320" max="13320" width="9.375" style="41" customWidth="1"/>
    <col min="13321" max="13321" width="6.25" style="41" customWidth="1"/>
    <col min="13322" max="13322" width="9.375" style="41" customWidth="1"/>
    <col min="13323" max="13323" width="6.25" style="41" customWidth="1"/>
    <col min="13324" max="13324" width="9.375" style="41" customWidth="1"/>
    <col min="13325" max="13325" width="0.875" style="41" customWidth="1"/>
    <col min="13326" max="13568" width="10" style="41"/>
    <col min="13569" max="13569" width="1.25" style="41" customWidth="1"/>
    <col min="13570" max="13570" width="11.375" style="41" customWidth="1"/>
    <col min="13571" max="13571" width="6.25" style="41" customWidth="1"/>
    <col min="13572" max="13572" width="9.375" style="41" customWidth="1"/>
    <col min="13573" max="13573" width="6.25" style="41" customWidth="1"/>
    <col min="13574" max="13574" width="9.375" style="41" customWidth="1"/>
    <col min="13575" max="13575" width="6.25" style="41" customWidth="1"/>
    <col min="13576" max="13576" width="9.375" style="41" customWidth="1"/>
    <col min="13577" max="13577" width="6.25" style="41" customWidth="1"/>
    <col min="13578" max="13578" width="9.375" style="41" customWidth="1"/>
    <col min="13579" max="13579" width="6.25" style="41" customWidth="1"/>
    <col min="13580" max="13580" width="9.375" style="41" customWidth="1"/>
    <col min="13581" max="13581" width="0.875" style="41" customWidth="1"/>
    <col min="13582" max="13824" width="10" style="41"/>
    <col min="13825" max="13825" width="1.25" style="41" customWidth="1"/>
    <col min="13826" max="13826" width="11.375" style="41" customWidth="1"/>
    <col min="13827" max="13827" width="6.25" style="41" customWidth="1"/>
    <col min="13828" max="13828" width="9.375" style="41" customWidth="1"/>
    <col min="13829" max="13829" width="6.25" style="41" customWidth="1"/>
    <col min="13830" max="13830" width="9.375" style="41" customWidth="1"/>
    <col min="13831" max="13831" width="6.25" style="41" customWidth="1"/>
    <col min="13832" max="13832" width="9.375" style="41" customWidth="1"/>
    <col min="13833" max="13833" width="6.25" style="41" customWidth="1"/>
    <col min="13834" max="13834" width="9.375" style="41" customWidth="1"/>
    <col min="13835" max="13835" width="6.25" style="41" customWidth="1"/>
    <col min="13836" max="13836" width="9.375" style="41" customWidth="1"/>
    <col min="13837" max="13837" width="0.875" style="41" customWidth="1"/>
    <col min="13838" max="14080" width="10" style="41"/>
    <col min="14081" max="14081" width="1.25" style="41" customWidth="1"/>
    <col min="14082" max="14082" width="11.375" style="41" customWidth="1"/>
    <col min="14083" max="14083" width="6.25" style="41" customWidth="1"/>
    <col min="14084" max="14084" width="9.375" style="41" customWidth="1"/>
    <col min="14085" max="14085" width="6.25" style="41" customWidth="1"/>
    <col min="14086" max="14086" width="9.375" style="41" customWidth="1"/>
    <col min="14087" max="14087" width="6.25" style="41" customWidth="1"/>
    <col min="14088" max="14088" width="9.375" style="41" customWidth="1"/>
    <col min="14089" max="14089" width="6.25" style="41" customWidth="1"/>
    <col min="14090" max="14090" width="9.375" style="41" customWidth="1"/>
    <col min="14091" max="14091" width="6.25" style="41" customWidth="1"/>
    <col min="14092" max="14092" width="9.375" style="41" customWidth="1"/>
    <col min="14093" max="14093" width="0.875" style="41" customWidth="1"/>
    <col min="14094" max="14336" width="10" style="41"/>
    <col min="14337" max="14337" width="1.25" style="41" customWidth="1"/>
    <col min="14338" max="14338" width="11.375" style="41" customWidth="1"/>
    <col min="14339" max="14339" width="6.25" style="41" customWidth="1"/>
    <col min="14340" max="14340" width="9.375" style="41" customWidth="1"/>
    <col min="14341" max="14341" width="6.25" style="41" customWidth="1"/>
    <col min="14342" max="14342" width="9.375" style="41" customWidth="1"/>
    <col min="14343" max="14343" width="6.25" style="41" customWidth="1"/>
    <col min="14344" max="14344" width="9.375" style="41" customWidth="1"/>
    <col min="14345" max="14345" width="6.25" style="41" customWidth="1"/>
    <col min="14346" max="14346" width="9.375" style="41" customWidth="1"/>
    <col min="14347" max="14347" width="6.25" style="41" customWidth="1"/>
    <col min="14348" max="14348" width="9.375" style="41" customWidth="1"/>
    <col min="14349" max="14349" width="0.875" style="41" customWidth="1"/>
    <col min="14350" max="14592" width="10" style="41"/>
    <col min="14593" max="14593" width="1.25" style="41" customWidth="1"/>
    <col min="14594" max="14594" width="11.375" style="41" customWidth="1"/>
    <col min="14595" max="14595" width="6.25" style="41" customWidth="1"/>
    <col min="14596" max="14596" width="9.375" style="41" customWidth="1"/>
    <col min="14597" max="14597" width="6.25" style="41" customWidth="1"/>
    <col min="14598" max="14598" width="9.375" style="41" customWidth="1"/>
    <col min="14599" max="14599" width="6.25" style="41" customWidth="1"/>
    <col min="14600" max="14600" width="9.375" style="41" customWidth="1"/>
    <col min="14601" max="14601" width="6.25" style="41" customWidth="1"/>
    <col min="14602" max="14602" width="9.375" style="41" customWidth="1"/>
    <col min="14603" max="14603" width="6.25" style="41" customWidth="1"/>
    <col min="14604" max="14604" width="9.375" style="41" customWidth="1"/>
    <col min="14605" max="14605" width="0.875" style="41" customWidth="1"/>
    <col min="14606" max="14848" width="10" style="41"/>
    <col min="14849" max="14849" width="1.25" style="41" customWidth="1"/>
    <col min="14850" max="14850" width="11.375" style="41" customWidth="1"/>
    <col min="14851" max="14851" width="6.25" style="41" customWidth="1"/>
    <col min="14852" max="14852" width="9.375" style="41" customWidth="1"/>
    <col min="14853" max="14853" width="6.25" style="41" customWidth="1"/>
    <col min="14854" max="14854" width="9.375" style="41" customWidth="1"/>
    <col min="14855" max="14855" width="6.25" style="41" customWidth="1"/>
    <col min="14856" max="14856" width="9.375" style="41" customWidth="1"/>
    <col min="14857" max="14857" width="6.25" style="41" customWidth="1"/>
    <col min="14858" max="14858" width="9.375" style="41" customWidth="1"/>
    <col min="14859" max="14859" width="6.25" style="41" customWidth="1"/>
    <col min="14860" max="14860" width="9.375" style="41" customWidth="1"/>
    <col min="14861" max="14861" width="0.875" style="41" customWidth="1"/>
    <col min="14862" max="15104" width="10" style="41"/>
    <col min="15105" max="15105" width="1.25" style="41" customWidth="1"/>
    <col min="15106" max="15106" width="11.375" style="41" customWidth="1"/>
    <col min="15107" max="15107" width="6.25" style="41" customWidth="1"/>
    <col min="15108" max="15108" width="9.375" style="41" customWidth="1"/>
    <col min="15109" max="15109" width="6.25" style="41" customWidth="1"/>
    <col min="15110" max="15110" width="9.375" style="41" customWidth="1"/>
    <col min="15111" max="15111" width="6.25" style="41" customWidth="1"/>
    <col min="15112" max="15112" width="9.375" style="41" customWidth="1"/>
    <col min="15113" max="15113" width="6.25" style="41" customWidth="1"/>
    <col min="15114" max="15114" width="9.375" style="41" customWidth="1"/>
    <col min="15115" max="15115" width="6.25" style="41" customWidth="1"/>
    <col min="15116" max="15116" width="9.375" style="41" customWidth="1"/>
    <col min="15117" max="15117" width="0.875" style="41" customWidth="1"/>
    <col min="15118" max="15360" width="10" style="41"/>
    <col min="15361" max="15361" width="1.25" style="41" customWidth="1"/>
    <col min="15362" max="15362" width="11.375" style="41" customWidth="1"/>
    <col min="15363" max="15363" width="6.25" style="41" customWidth="1"/>
    <col min="15364" max="15364" width="9.375" style="41" customWidth="1"/>
    <col min="15365" max="15365" width="6.25" style="41" customWidth="1"/>
    <col min="15366" max="15366" width="9.375" style="41" customWidth="1"/>
    <col min="15367" max="15367" width="6.25" style="41" customWidth="1"/>
    <col min="15368" max="15368" width="9.375" style="41" customWidth="1"/>
    <col min="15369" max="15369" width="6.25" style="41" customWidth="1"/>
    <col min="15370" max="15370" width="9.375" style="41" customWidth="1"/>
    <col min="15371" max="15371" width="6.25" style="41" customWidth="1"/>
    <col min="15372" max="15372" width="9.375" style="41" customWidth="1"/>
    <col min="15373" max="15373" width="0.875" style="41" customWidth="1"/>
    <col min="15374" max="15616" width="10" style="41"/>
    <col min="15617" max="15617" width="1.25" style="41" customWidth="1"/>
    <col min="15618" max="15618" width="11.375" style="41" customWidth="1"/>
    <col min="15619" max="15619" width="6.25" style="41" customWidth="1"/>
    <col min="15620" max="15620" width="9.375" style="41" customWidth="1"/>
    <col min="15621" max="15621" width="6.25" style="41" customWidth="1"/>
    <col min="15622" max="15622" width="9.375" style="41" customWidth="1"/>
    <col min="15623" max="15623" width="6.25" style="41" customWidth="1"/>
    <col min="15624" max="15624" width="9.375" style="41" customWidth="1"/>
    <col min="15625" max="15625" width="6.25" style="41" customWidth="1"/>
    <col min="15626" max="15626" width="9.375" style="41" customWidth="1"/>
    <col min="15627" max="15627" width="6.25" style="41" customWidth="1"/>
    <col min="15628" max="15628" width="9.375" style="41" customWidth="1"/>
    <col min="15629" max="15629" width="0.875" style="41" customWidth="1"/>
    <col min="15630" max="15872" width="10" style="41"/>
    <col min="15873" max="15873" width="1.25" style="41" customWidth="1"/>
    <col min="15874" max="15874" width="11.375" style="41" customWidth="1"/>
    <col min="15875" max="15875" width="6.25" style="41" customWidth="1"/>
    <col min="15876" max="15876" width="9.375" style="41" customWidth="1"/>
    <col min="15877" max="15877" width="6.25" style="41" customWidth="1"/>
    <col min="15878" max="15878" width="9.375" style="41" customWidth="1"/>
    <col min="15879" max="15879" width="6.25" style="41" customWidth="1"/>
    <col min="15880" max="15880" width="9.375" style="41" customWidth="1"/>
    <col min="15881" max="15881" width="6.25" style="41" customWidth="1"/>
    <col min="15882" max="15882" width="9.375" style="41" customWidth="1"/>
    <col min="15883" max="15883" width="6.25" style="41" customWidth="1"/>
    <col min="15884" max="15884" width="9.375" style="41" customWidth="1"/>
    <col min="15885" max="15885" width="0.875" style="41" customWidth="1"/>
    <col min="15886" max="16128" width="10" style="41"/>
    <col min="16129" max="16129" width="1.25" style="41" customWidth="1"/>
    <col min="16130" max="16130" width="11.375" style="41" customWidth="1"/>
    <col min="16131" max="16131" width="6.25" style="41" customWidth="1"/>
    <col min="16132" max="16132" width="9.375" style="41" customWidth="1"/>
    <col min="16133" max="16133" width="6.25" style="41" customWidth="1"/>
    <col min="16134" max="16134" width="9.375" style="41" customWidth="1"/>
    <col min="16135" max="16135" width="6.25" style="41" customWidth="1"/>
    <col min="16136" max="16136" width="9.375" style="41" customWidth="1"/>
    <col min="16137" max="16137" width="6.25" style="41" customWidth="1"/>
    <col min="16138" max="16138" width="9.375" style="41" customWidth="1"/>
    <col min="16139" max="16139" width="6.25" style="41" customWidth="1"/>
    <col min="16140" max="16140" width="9.375" style="41" customWidth="1"/>
    <col min="16141" max="16141" width="0.875" style="41" customWidth="1"/>
    <col min="16142" max="16384" width="10" style="41"/>
  </cols>
  <sheetData>
    <row r="1" spans="2:12" ht="22.5" customHeight="1" x14ac:dyDescent="0.2">
      <c r="B1" s="43" t="s">
        <v>71</v>
      </c>
      <c r="L1" s="48" t="s">
        <v>82</v>
      </c>
    </row>
    <row r="2" spans="2:12" x14ac:dyDescent="0.2">
      <c r="C2" s="66"/>
      <c r="K2" s="55"/>
      <c r="L2" s="48" t="s">
        <v>40</v>
      </c>
    </row>
    <row r="3" spans="2:12" ht="30.75" customHeight="1" x14ac:dyDescent="0.2">
      <c r="B3" s="123" t="s">
        <v>2</v>
      </c>
      <c r="C3" s="135" t="s">
        <v>65</v>
      </c>
      <c r="D3" s="136"/>
      <c r="E3" s="129" t="s">
        <v>66</v>
      </c>
      <c r="F3" s="130"/>
      <c r="G3" s="135" t="s">
        <v>67</v>
      </c>
      <c r="H3" s="136"/>
      <c r="I3" s="129" t="s">
        <v>1</v>
      </c>
      <c r="J3" s="130"/>
      <c r="K3" s="129" t="s">
        <v>68</v>
      </c>
      <c r="L3" s="130"/>
    </row>
    <row r="4" spans="2:12" ht="15" customHeight="1" x14ac:dyDescent="0.2">
      <c r="B4" s="124"/>
      <c r="C4" s="50" t="s">
        <v>46</v>
      </c>
      <c r="D4" s="50" t="s">
        <v>47</v>
      </c>
      <c r="E4" s="50" t="s">
        <v>46</v>
      </c>
      <c r="F4" s="50" t="s">
        <v>47</v>
      </c>
      <c r="G4" s="50" t="s">
        <v>46</v>
      </c>
      <c r="H4" s="50" t="s">
        <v>47</v>
      </c>
      <c r="I4" s="50" t="s">
        <v>46</v>
      </c>
      <c r="J4" s="50" t="s">
        <v>47</v>
      </c>
      <c r="K4" s="50" t="s">
        <v>46</v>
      </c>
      <c r="L4" s="50" t="s">
        <v>47</v>
      </c>
    </row>
    <row r="5" spans="2:12" s="42" customFormat="1" ht="15" customHeight="1" x14ac:dyDescent="0.15">
      <c r="B5" s="44" t="s">
        <v>17</v>
      </c>
      <c r="C5" s="32">
        <v>2466</v>
      </c>
      <c r="D5" s="15">
        <v>1943541</v>
      </c>
      <c r="E5" s="32">
        <v>1487</v>
      </c>
      <c r="F5" s="15">
        <v>674549</v>
      </c>
      <c r="G5" s="32">
        <v>396</v>
      </c>
      <c r="H5" s="15">
        <v>508849</v>
      </c>
      <c r="I5" s="32">
        <v>392</v>
      </c>
      <c r="J5" s="15">
        <v>705173</v>
      </c>
      <c r="K5" s="32">
        <v>81430</v>
      </c>
      <c r="L5" s="15">
        <v>3867280</v>
      </c>
    </row>
    <row r="6" spans="2:12" s="42" customFormat="1" ht="15" customHeight="1" x14ac:dyDescent="0.15">
      <c r="B6" s="45" t="s">
        <v>48</v>
      </c>
      <c r="C6" s="51">
        <f>IF(ISERROR(C5/$E$14*100)=TRUE,0,C5/$E$14*100)</f>
        <v>0.78197834814208789</v>
      </c>
      <c r="D6" s="51">
        <f>IF(ISERROR(D5/$F$14*100)=TRUE,0,D5/$F$14*100)</f>
        <v>20.434360037942866</v>
      </c>
      <c r="E6" s="51">
        <f>IF(ISERROR(E5/$E$14*100)=TRUE,0,E5/$E$14*100)</f>
        <v>0.47153357813758506</v>
      </c>
      <c r="F6" s="51">
        <f>IF(ISERROR(F5/$F$14*100)=TRUE,0,F5/$F$14*100)</f>
        <v>7.092197761320354</v>
      </c>
      <c r="G6" s="51">
        <f>IF(ISERROR(G5/$E$14*100)=TRUE,0,G5/$E$14*100)</f>
        <v>0.12557316539507982</v>
      </c>
      <c r="H6" s="51">
        <f>IF(ISERROR(H5/$F$14*100)=TRUE,0,H5/$F$14*100)</f>
        <v>5.3500305220971365</v>
      </c>
      <c r="I6" s="51">
        <f>IF(ISERROR(I5/$E$14*100)=TRUE,0,I5/$E$14*100)</f>
        <v>0.12430474958300831</v>
      </c>
      <c r="J6" s="51">
        <f>IF(ISERROR(J5/$F$14*100)=TRUE,0,J5/$F$14*100)</f>
        <v>7.414178024048006</v>
      </c>
      <c r="K6" s="51">
        <f>IF(ISERROR(K5/$E$14*100)=TRUE,0,K5/$E$14*100)</f>
        <v>25.821774894245831</v>
      </c>
      <c r="L6" s="51">
        <f>IF(ISERROR(L5/$F$14*100)=TRUE,0,L5/$F$14*100)</f>
        <v>40.6605221539117</v>
      </c>
    </row>
    <row r="7" spans="2:12" ht="15" customHeight="1" x14ac:dyDescent="0.2">
      <c r="B7" s="44" t="s">
        <v>49</v>
      </c>
      <c r="C7" s="15">
        <v>28476</v>
      </c>
      <c r="D7" s="15">
        <v>2317288</v>
      </c>
      <c r="E7" s="15">
        <v>5390</v>
      </c>
      <c r="F7" s="15">
        <v>772186</v>
      </c>
      <c r="G7" s="15">
        <v>847</v>
      </c>
      <c r="H7" s="15">
        <v>680509</v>
      </c>
      <c r="I7" s="15">
        <v>3865</v>
      </c>
      <c r="J7" s="15">
        <v>1942126</v>
      </c>
      <c r="K7" s="15">
        <v>28176</v>
      </c>
      <c r="L7" s="15">
        <v>1845360</v>
      </c>
    </row>
    <row r="8" spans="2:12" ht="15" customHeight="1" x14ac:dyDescent="0.2">
      <c r="B8" s="46" t="s">
        <v>48</v>
      </c>
      <c r="C8" s="51">
        <f>IF(ISERROR(C7/$E$16*100)=TRUE,0,C7/$E$16*100)</f>
        <v>38.762897824725705</v>
      </c>
      <c r="D8" s="51">
        <f>IF(ISERROR(D7/$F$16*100)=TRUE,0,D7/$F$16*100)</f>
        <v>27.321451099265818</v>
      </c>
      <c r="E8" s="51">
        <f>IF(ISERROR(E7/$E$16*100)=TRUE,0,E7/$E$16*100)</f>
        <v>7.3371266777381496</v>
      </c>
      <c r="F8" s="51">
        <f>IF(ISERROR(F7/$F$16*100)=TRUE,0,F7/$F$16*100)</f>
        <v>9.1042814007312334</v>
      </c>
      <c r="G8" s="51">
        <f>IF(ISERROR(G7/$E$16*100)=TRUE,0,G7/$E$16*100)</f>
        <v>1.1529770493588523</v>
      </c>
      <c r="H8" s="51">
        <f>IF(ISERROR(H7/$F$16*100)=TRUE,0,H7/$F$16*100)</f>
        <v>8.0233848214422565</v>
      </c>
      <c r="I8" s="51">
        <f>IF(ISERROR(I7/$E$16*100)=TRUE,0,I7/$E$16*100)</f>
        <v>5.2612234896953529</v>
      </c>
      <c r="J8" s="51">
        <f>IF(ISERROR(J7/$F$16*100)=TRUE,0,J7/$F$16*100)</f>
        <v>22.898189839852765</v>
      </c>
      <c r="K8" s="51">
        <f>IF(ISERROR(K7/$E$16*100)=TRUE,0,K7/$E$16*100)</f>
        <v>38.35452342707795</v>
      </c>
      <c r="L8" s="51">
        <f>IF(ISERROR(L7/$F$16*100)=TRUE,0,L7/$F$16*100)</f>
        <v>21.75729257672813</v>
      </c>
    </row>
    <row r="9" spans="2:12" ht="15" customHeight="1" x14ac:dyDescent="0.2">
      <c r="B9" s="47" t="s">
        <v>31</v>
      </c>
      <c r="C9" s="52">
        <f t="shared" ref="C9:L9" si="0">SUM(C5,C7)</f>
        <v>30942</v>
      </c>
      <c r="D9" s="52">
        <f t="shared" si="0"/>
        <v>4260829</v>
      </c>
      <c r="E9" s="52">
        <f t="shared" si="0"/>
        <v>6877</v>
      </c>
      <c r="F9" s="52">
        <f t="shared" si="0"/>
        <v>1446735</v>
      </c>
      <c r="G9" s="52">
        <f t="shared" si="0"/>
        <v>1243</v>
      </c>
      <c r="H9" s="52">
        <f t="shared" si="0"/>
        <v>1189358</v>
      </c>
      <c r="I9" s="52">
        <f t="shared" si="0"/>
        <v>4257</v>
      </c>
      <c r="J9" s="52">
        <f t="shared" si="0"/>
        <v>2647299</v>
      </c>
      <c r="K9" s="52">
        <f t="shared" si="0"/>
        <v>109606</v>
      </c>
      <c r="L9" s="52">
        <f t="shared" si="0"/>
        <v>5712640</v>
      </c>
    </row>
    <row r="10" spans="2:12" ht="15" customHeight="1" x14ac:dyDescent="0.2">
      <c r="B10" s="45" t="s">
        <v>48</v>
      </c>
      <c r="C10" s="51">
        <f>IF(ISERROR(C9/$E$18*100)=TRUE,0,C9/$E$18*100)</f>
        <v>7.9580058433809304</v>
      </c>
      <c r="D10" s="51">
        <f>IF(ISERROR(D9/$F$18*100)=TRUE,0,D9/$F$18*100)</f>
        <v>23.680860339452998</v>
      </c>
      <c r="E10" s="51">
        <f>IF(ISERROR(E9/$E$18*100)=TRUE,0,E9/$E$18*100)</f>
        <v>1.7687029340356364</v>
      </c>
      <c r="F10" s="51">
        <f>IF(ISERROR(F9/$F$18*100)=TRUE,0,F9/$F$18*100)</f>
        <v>8.0406722455180741</v>
      </c>
      <c r="G10" s="51">
        <f>IF(ISERROR(G9/$E$18*100)=TRUE,0,G9/$E$18*100)</f>
        <v>0.31968849018558909</v>
      </c>
      <c r="H10" s="51">
        <f>IF(ISERROR(H9/$F$18*100)=TRUE,0,H9/$F$18*100)</f>
        <v>6.6102208494194761</v>
      </c>
      <c r="I10" s="51">
        <f>IF(ISERROR(I9/$E$18*100)=TRUE,0,I9/$E$18*100)</f>
        <v>1.0948623513435662</v>
      </c>
      <c r="J10" s="51">
        <f>IF(ISERROR(J9/$F$18*100)=TRUE,0,J9/$F$18*100)</f>
        <v>14.713173867285819</v>
      </c>
      <c r="K10" s="51">
        <f>IF(ISERROR(K9/$E$18*100)=TRUE,0,K9/$E$18*100)</f>
        <v>28.189683552117195</v>
      </c>
      <c r="L10" s="51">
        <f>IF(ISERROR(L9/$F$18*100)=TRUE,0,L9/$F$18*100)</f>
        <v>31.749744007462578</v>
      </c>
    </row>
    <row r="11" spans="2:12" ht="7.5" customHeight="1" x14ac:dyDescent="0.2"/>
    <row r="12" spans="2:12" ht="30.75" customHeight="1" x14ac:dyDescent="0.2">
      <c r="B12" s="123" t="s">
        <v>2</v>
      </c>
      <c r="C12" s="131" t="s">
        <v>28</v>
      </c>
      <c r="D12" s="132"/>
      <c r="E12" s="131" t="s">
        <v>52</v>
      </c>
      <c r="F12" s="132"/>
    </row>
    <row r="13" spans="2:12" ht="15" customHeight="1" x14ac:dyDescent="0.2">
      <c r="B13" s="124"/>
      <c r="C13" s="50" t="s">
        <v>46</v>
      </c>
      <c r="D13" s="50" t="s">
        <v>47</v>
      </c>
      <c r="E13" s="50" t="s">
        <v>46</v>
      </c>
      <c r="F13" s="50" t="s">
        <v>47</v>
      </c>
    </row>
    <row r="14" spans="2:12" ht="15" customHeight="1" x14ac:dyDescent="0.2">
      <c r="B14" s="44" t="s">
        <v>17</v>
      </c>
      <c r="C14" s="32">
        <v>229183</v>
      </c>
      <c r="D14" s="15">
        <v>1811750</v>
      </c>
      <c r="E14" s="32">
        <f>SUM(C5,E5,G5,I5,K5,C14)</f>
        <v>315354</v>
      </c>
      <c r="F14" s="32">
        <f>SUM(D5,F5,H5,J5,L5,D14)</f>
        <v>9511142</v>
      </c>
    </row>
    <row r="15" spans="2:12" ht="15" customHeight="1" x14ac:dyDescent="0.2">
      <c r="B15" s="45" t="s">
        <v>48</v>
      </c>
      <c r="C15" s="51">
        <f>IF(ISERROR(C14/$E$14*100)=TRUE,0,C14/$E$14*100)</f>
        <v>72.674835264496409</v>
      </c>
      <c r="D15" s="51">
        <f>IF(ISERROR(D14/$F$14*100)=TRUE,0,D14/$F$14*100)</f>
        <v>19.048711500679939</v>
      </c>
      <c r="E15" s="51">
        <f>IF(ISERROR(E14/$E$14*100)=TRUE,0,E14/$E$14*100)</f>
        <v>100</v>
      </c>
      <c r="F15" s="51">
        <f>IF(ISERROR(F14/$F$14*100)=TRUE,0,F14/$F$14*100)</f>
        <v>100</v>
      </c>
    </row>
    <row r="16" spans="2:12" ht="15" customHeight="1" x14ac:dyDescent="0.2">
      <c r="B16" s="44" t="s">
        <v>49</v>
      </c>
      <c r="C16" s="15">
        <v>6708</v>
      </c>
      <c r="D16" s="15">
        <v>924101</v>
      </c>
      <c r="E16" s="32">
        <f>SUM(C7,E7,G7,I7,K7,C16)</f>
        <v>73462</v>
      </c>
      <c r="F16" s="32">
        <f>SUM(D7,F7,H7,J7,L7,D16)</f>
        <v>8481570</v>
      </c>
    </row>
    <row r="17" spans="2:12" ht="15" customHeight="1" x14ac:dyDescent="0.2">
      <c r="B17" s="46" t="s">
        <v>48</v>
      </c>
      <c r="C17" s="51">
        <f>IF(ISERROR(C16/$E$16*100)=TRUE,0,C16/$E$16*100)</f>
        <v>9.1312515314039917</v>
      </c>
      <c r="D17" s="51">
        <f>IF(ISERROR(D16/$F$16*100)=TRUE,0,D16/$F$16*100)</f>
        <v>10.895400261979798</v>
      </c>
      <c r="E17" s="51">
        <f>IF(ISERROR(E16/$E$16*100)=TRUE,0,E16/$E$16*100)</f>
        <v>100</v>
      </c>
      <c r="F17" s="51">
        <f>IF(ISERROR(F16/$F$16*100)=TRUE,0,F16/$F$16*100)</f>
        <v>100</v>
      </c>
    </row>
    <row r="18" spans="2:12" ht="15" customHeight="1" x14ac:dyDescent="0.2">
      <c r="B18" s="47" t="s">
        <v>31</v>
      </c>
      <c r="C18" s="52">
        <f>SUM(C14,C16)</f>
        <v>235891</v>
      </c>
      <c r="D18" s="52">
        <f>SUM(D14,D16)</f>
        <v>2735851</v>
      </c>
      <c r="E18" s="52">
        <f>SUM(E14,E16)</f>
        <v>388816</v>
      </c>
      <c r="F18" s="52">
        <f>SUM(F14,F16)</f>
        <v>17992712</v>
      </c>
    </row>
    <row r="19" spans="2:12" ht="15" customHeight="1" x14ac:dyDescent="0.2">
      <c r="B19" s="45" t="s">
        <v>48</v>
      </c>
      <c r="C19" s="51">
        <f>IF(ISERROR(C18/$E$18*100)=TRUE,0,C18/$E$18*100)</f>
        <v>60.669056828937087</v>
      </c>
      <c r="D19" s="51">
        <f>IF(ISERROR(D18/$F$18*100)=TRUE,0,D18/$F$18*100)</f>
        <v>15.205328690861055</v>
      </c>
      <c r="E19" s="51">
        <f>IF(ISERROR(E18/$E$18*100)=TRUE,0,E18/$E$18*100)</f>
        <v>100</v>
      </c>
      <c r="F19" s="51">
        <f>IF(ISERROR(F18/$F$18*100)=TRUE,0,F18/$F$18*100)</f>
        <v>100</v>
      </c>
      <c r="H19" s="66" t="s">
        <v>69</v>
      </c>
    </row>
    <row r="20" spans="2:12" ht="23.1" customHeight="1" x14ac:dyDescent="0.2">
      <c r="B20" s="48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2:12" ht="23.1" customHeight="1" x14ac:dyDescent="0.2">
      <c r="B21" s="48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12" ht="23.1" customHeight="1" x14ac:dyDescent="0.2">
      <c r="B22" s="43" t="s">
        <v>72</v>
      </c>
      <c r="C22" s="53"/>
      <c r="D22" s="53"/>
      <c r="E22" s="53"/>
      <c r="F22" s="53"/>
      <c r="G22" s="53"/>
      <c r="H22" s="53"/>
      <c r="I22" s="53"/>
      <c r="J22" s="53"/>
      <c r="K22" s="53"/>
      <c r="L22" s="48"/>
    </row>
    <row r="23" spans="2:12" ht="23.1" customHeight="1" x14ac:dyDescent="0.2">
      <c r="C23" s="66"/>
      <c r="K23" s="55"/>
      <c r="L23" s="48" t="s">
        <v>40</v>
      </c>
    </row>
    <row r="24" spans="2:12" ht="15" customHeight="1" x14ac:dyDescent="0.2">
      <c r="B24" s="123" t="s">
        <v>2</v>
      </c>
      <c r="C24" s="133" t="s">
        <v>84</v>
      </c>
      <c r="D24" s="134"/>
      <c r="E24" s="117" t="s">
        <v>85</v>
      </c>
      <c r="F24" s="118"/>
      <c r="G24" s="119" t="s">
        <v>58</v>
      </c>
      <c r="H24" s="120"/>
      <c r="I24" s="133" t="s">
        <v>59</v>
      </c>
      <c r="J24" s="134"/>
      <c r="K24" s="117" t="s">
        <v>61</v>
      </c>
      <c r="L24" s="118"/>
    </row>
    <row r="25" spans="2:12" ht="15" customHeight="1" x14ac:dyDescent="0.2">
      <c r="B25" s="124"/>
      <c r="C25" s="50" t="s">
        <v>46</v>
      </c>
      <c r="D25" s="50" t="s">
        <v>47</v>
      </c>
      <c r="E25" s="50" t="s">
        <v>46</v>
      </c>
      <c r="F25" s="50" t="s">
        <v>47</v>
      </c>
      <c r="G25" s="50" t="s">
        <v>46</v>
      </c>
      <c r="H25" s="50" t="s">
        <v>47</v>
      </c>
      <c r="I25" s="50" t="s">
        <v>46</v>
      </c>
      <c r="J25" s="50" t="s">
        <v>47</v>
      </c>
      <c r="K25" s="50" t="s">
        <v>46</v>
      </c>
      <c r="L25" s="50" t="s">
        <v>47</v>
      </c>
    </row>
    <row r="26" spans="2:12" ht="15" customHeight="1" x14ac:dyDescent="0.2">
      <c r="B26" s="44" t="s">
        <v>17</v>
      </c>
      <c r="C26" s="32">
        <v>8437</v>
      </c>
      <c r="D26" s="15">
        <v>547101</v>
      </c>
      <c r="E26" s="32">
        <v>2893</v>
      </c>
      <c r="F26" s="15">
        <v>2277576</v>
      </c>
      <c r="G26" s="32">
        <v>225008</v>
      </c>
      <c r="H26" s="15">
        <v>4377198</v>
      </c>
      <c r="I26" s="32">
        <v>69114</v>
      </c>
      <c r="J26" s="15">
        <v>1182757</v>
      </c>
      <c r="K26" s="32">
        <v>10352</v>
      </c>
      <c r="L26" s="15">
        <v>1213963</v>
      </c>
    </row>
    <row r="27" spans="2:12" ht="15" customHeight="1" x14ac:dyDescent="0.2">
      <c r="B27" s="45" t="s">
        <v>48</v>
      </c>
      <c r="C27" s="51">
        <f>IF(ISERROR(C26/$E$35*100)=TRUE,0,C26/$E$35*100)</f>
        <v>2.6710101844728733</v>
      </c>
      <c r="D27" s="51">
        <f>IF(ISERROR(D26/$F$35*100)=TRUE,0,D26/$F$35*100)</f>
        <v>5.6761217686186258</v>
      </c>
      <c r="E27" s="51">
        <f>IF(ISERROR(E26/$E$35*100)=TRUE,0,E26/$E$35*100)</f>
        <v>0.91587441788313662</v>
      </c>
      <c r="F27" s="51">
        <f>IF(ISERROR(F26/$F$35*100)=TRUE,0,F26/$F$35*100)</f>
        <v>23.629638244644653</v>
      </c>
      <c r="G27" s="51">
        <f>IF(ISERROR(G26/$E$35*100)=TRUE,0,G26/$E$35*100)</f>
        <v>71.233692021793573</v>
      </c>
      <c r="H27" s="51">
        <f>IF(ISERROR(H26/$F$35*100)=TRUE,0,H26/$F$35*100)</f>
        <v>45.413020362517912</v>
      </c>
      <c r="I27" s="51">
        <f>IF(ISERROR(I26/$E$35*100)=TRUE,0,I26/$E$35*100)</f>
        <v>21.880312657302142</v>
      </c>
      <c r="J27" s="51">
        <f>IF(ISERROR(J26/$F$35*100)=TRUE,0,J26/$F$35*100)</f>
        <v>12.270993390043264</v>
      </c>
      <c r="K27" s="51">
        <f>IF(ISERROR(K26/$E$35*100)=TRUE,0,K26/$E$35*100)</f>
        <v>3.27726649634505</v>
      </c>
      <c r="L27" s="51">
        <f>IF(ISERROR(L26/$F$35*100)=TRUE,0,L26/$F$35*100)</f>
        <v>12.594752724995153</v>
      </c>
    </row>
    <row r="28" spans="2:12" ht="15" customHeight="1" x14ac:dyDescent="0.2">
      <c r="B28" s="44" t="s">
        <v>49</v>
      </c>
      <c r="C28" s="15">
        <v>42167</v>
      </c>
      <c r="D28" s="15">
        <v>3724203</v>
      </c>
      <c r="E28" s="15">
        <v>34260</v>
      </c>
      <c r="F28" s="15">
        <v>4914594</v>
      </c>
      <c r="G28" s="15">
        <v>8385</v>
      </c>
      <c r="H28" s="15">
        <v>701293</v>
      </c>
      <c r="I28" s="15">
        <v>1651</v>
      </c>
      <c r="J28" s="15">
        <v>710336</v>
      </c>
      <c r="K28" s="15">
        <v>3211</v>
      </c>
      <c r="L28" s="15">
        <v>1152589</v>
      </c>
    </row>
    <row r="29" spans="2:12" ht="15" customHeight="1" x14ac:dyDescent="0.2">
      <c r="B29" s="46" t="s">
        <v>48</v>
      </c>
      <c r="C29" s="51">
        <f>IF(ISERROR(C28/$E$37*100)=TRUE,0,C28/$E$37*100)</f>
        <v>46.719849315827375</v>
      </c>
      <c r="D29" s="51">
        <f>IF(ISERROR(D28/$F$37*100)=TRUE,0,D28/$F$37*100)</f>
        <v>32.852551337032132</v>
      </c>
      <c r="E29" s="51">
        <f>IF(ISERROR(E28/$E$37*100)=TRUE,0,E28/$E$37*100)</f>
        <v>37.959115838457706</v>
      </c>
      <c r="F29" s="51">
        <f>IF(ISERROR(F28/$F$37*100)=TRUE,0,F28/$F$37*100)</f>
        <v>43.3534239904941</v>
      </c>
      <c r="G29" s="51">
        <f>IF(ISERROR(G28/$E$37*100)=TRUE,0,G28/$E$37*100)</f>
        <v>9.2903440252617582</v>
      </c>
      <c r="H29" s="51">
        <f>IF(ISERROR(H28/$F$37*100)=TRUE,0,H28/$F$37*100)</f>
        <v>6.1863610240368949</v>
      </c>
      <c r="I29" s="51">
        <f>IF(ISERROR(I28/$E$37*100)=TRUE,0,I28/$E$37*100)</f>
        <v>1.8292615367569665</v>
      </c>
      <c r="J29" s="51">
        <f>IF(ISERROR(J28/$F$37*100)=TRUE,0,J28/$F$37*100)</f>
        <v>6.266132621272809</v>
      </c>
      <c r="K29" s="51">
        <f>IF(ISERROR(K28/$E$37*100)=TRUE,0,K28/$E$37*100)</f>
        <v>3.5576976344800846</v>
      </c>
      <c r="L29" s="51">
        <f>IF(ISERROR(L28/$F$37*100)=TRUE,0,L28/$F$37*100)</f>
        <v>10.167407440732561</v>
      </c>
    </row>
    <row r="30" spans="2:12" ht="15" customHeight="1" x14ac:dyDescent="0.2">
      <c r="B30" s="47" t="s">
        <v>31</v>
      </c>
      <c r="C30" s="52">
        <f t="shared" ref="C30:L30" si="1">SUM(C26,C28)</f>
        <v>50604</v>
      </c>
      <c r="D30" s="52">
        <f t="shared" si="1"/>
        <v>4271304</v>
      </c>
      <c r="E30" s="52">
        <f t="shared" si="1"/>
        <v>37153</v>
      </c>
      <c r="F30" s="52">
        <f t="shared" si="1"/>
        <v>7192170</v>
      </c>
      <c r="G30" s="52">
        <f t="shared" si="1"/>
        <v>233393</v>
      </c>
      <c r="H30" s="52">
        <f t="shared" si="1"/>
        <v>5078491</v>
      </c>
      <c r="I30" s="52">
        <f t="shared" si="1"/>
        <v>70765</v>
      </c>
      <c r="J30" s="52">
        <f t="shared" si="1"/>
        <v>1893093</v>
      </c>
      <c r="K30" s="52">
        <f t="shared" si="1"/>
        <v>13563</v>
      </c>
      <c r="L30" s="52">
        <f t="shared" si="1"/>
        <v>2366552</v>
      </c>
    </row>
    <row r="31" spans="2:12" ht="15" customHeight="1" x14ac:dyDescent="0.2">
      <c r="B31" s="45" t="s">
        <v>48</v>
      </c>
      <c r="C31" s="51">
        <f>IF(ISERROR(C30/$E$39*100)=TRUE,0,C30/$E$39*100)</f>
        <v>12.460111097978963</v>
      </c>
      <c r="D31" s="51">
        <f>IF(ISERROR(D30/$F$39*100)=TRUE,0,D30/$F$39*100)</f>
        <v>20.364022351439989</v>
      </c>
      <c r="E31" s="51">
        <f>IF(ISERROR(E30/$E$39*100)=TRUE,0,E30/$E$39*100)</f>
        <v>9.1481010912815659</v>
      </c>
      <c r="F31" s="51">
        <f>IF(ISERROR(F30/$F$39*100)=TRUE,0,F30/$F$39*100)</f>
        <v>34.289647993998116</v>
      </c>
      <c r="G31" s="51">
        <f>IF(ISERROR(G30/$E$39*100)=TRUE,0,G30/$E$39*100)</f>
        <v>57.467842650592914</v>
      </c>
      <c r="H31" s="51">
        <f>IF(ISERROR(H30/$F$39*100)=TRUE,0,H30/$F$39*100)</f>
        <v>24.212396082223794</v>
      </c>
      <c r="I31" s="51">
        <f>IF(ISERROR(I30/$E$39*100)=TRUE,0,I30/$E$39*100)</f>
        <v>17.42430957727613</v>
      </c>
      <c r="J31" s="51">
        <f>IF(ISERROR(J30/$F$39*100)=TRUE,0,J30/$F$39*100)</f>
        <v>9.0255781759749674</v>
      </c>
      <c r="K31" s="51">
        <f>IF(ISERROR(K30/$E$39*100)=TRUE,0,K30/$E$39*100)</f>
        <v>3.3395875192057676</v>
      </c>
      <c r="L31" s="51">
        <f>IF(ISERROR(L30/$F$39*100)=TRUE,0,L30/$F$39*100)</f>
        <v>11.282858308339797</v>
      </c>
    </row>
    <row r="32" spans="2:12" ht="7.5" customHeight="1" x14ac:dyDescent="0.2">
      <c r="B32" s="48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2:12" ht="15" customHeight="1" x14ac:dyDescent="0.2">
      <c r="B33" s="123" t="s">
        <v>2</v>
      </c>
      <c r="C33" s="119" t="s">
        <v>70</v>
      </c>
      <c r="D33" s="120"/>
      <c r="E33" s="119" t="s">
        <v>52</v>
      </c>
      <c r="F33" s="120"/>
    </row>
    <row r="34" spans="2:12" ht="15" customHeight="1" x14ac:dyDescent="0.2">
      <c r="B34" s="124"/>
      <c r="C34" s="50" t="s">
        <v>46</v>
      </c>
      <c r="D34" s="50" t="s">
        <v>47</v>
      </c>
      <c r="E34" s="50" t="s">
        <v>46</v>
      </c>
      <c r="F34" s="50" t="s">
        <v>47</v>
      </c>
    </row>
    <row r="35" spans="2:12" ht="15" customHeight="1" x14ac:dyDescent="0.2">
      <c r="B35" s="44" t="s">
        <v>17</v>
      </c>
      <c r="C35" s="32">
        <v>69</v>
      </c>
      <c r="D35" s="15">
        <v>40046</v>
      </c>
      <c r="E35" s="32">
        <f>SUM(C26,E26,G26,I26,K26,C35)</f>
        <v>315873</v>
      </c>
      <c r="F35" s="32">
        <f>SUM(D26,F26,H26,J26,L26,D35)</f>
        <v>9638641</v>
      </c>
    </row>
    <row r="36" spans="2:12" ht="15" customHeight="1" x14ac:dyDescent="0.2">
      <c r="B36" s="45" t="s">
        <v>48</v>
      </c>
      <c r="C36" s="51">
        <f>IF(ISERROR(C35/$E$35*100)=TRUE,0,C35/$E$35*100)</f>
        <v>2.1844222203227244E-2</v>
      </c>
      <c r="D36" s="51">
        <f>IF(ISERROR(D35/$F$35*100)=TRUE,0,D35/$F$35*100)</f>
        <v>0.41547350918039172</v>
      </c>
      <c r="E36" s="51">
        <f>IF(ISERROR(E35/$E$35*100)=TRUE,0,E35/$E$35*100)</f>
        <v>100</v>
      </c>
      <c r="F36" s="51">
        <f>IF(ISERROR(F35/$F$35*100)=TRUE,0,F35/$F$35*100)</f>
        <v>100</v>
      </c>
    </row>
    <row r="37" spans="2:12" ht="15" customHeight="1" x14ac:dyDescent="0.2">
      <c r="B37" s="44" t="s">
        <v>49</v>
      </c>
      <c r="C37" s="15">
        <v>581</v>
      </c>
      <c r="D37" s="15">
        <v>133100</v>
      </c>
      <c r="E37" s="32">
        <f>SUM(C28,E28,G28,I28,K28,C37)</f>
        <v>90255</v>
      </c>
      <c r="F37" s="32">
        <f>SUM(D28,F28,H28,J28,L28,D37)</f>
        <v>11336115</v>
      </c>
    </row>
    <row r="38" spans="2:12" ht="15" customHeight="1" x14ac:dyDescent="0.2">
      <c r="B38" s="46" t="s">
        <v>48</v>
      </c>
      <c r="C38" s="51">
        <f>IF(ISERROR(C37/$E$37*100)=TRUE,0,C37/$E$37*100)</f>
        <v>0.64373164921610992</v>
      </c>
      <c r="D38" s="51">
        <f>IF(ISERROR(D37/$F$37*100)=TRUE,0,D37/$F$37*100)</f>
        <v>1.1741235864315067</v>
      </c>
      <c r="E38" s="51">
        <f>IF(ISERROR(E37/$E$37*100)=TRUE,0,E37/$E$37*100)</f>
        <v>100</v>
      </c>
      <c r="F38" s="51">
        <f>IF(ISERROR(F37/$F$37*100)=TRUE,0,F37/$F$37*100)</f>
        <v>100</v>
      </c>
    </row>
    <row r="39" spans="2:12" ht="15" customHeight="1" x14ac:dyDescent="0.2">
      <c r="B39" s="47" t="s">
        <v>31</v>
      </c>
      <c r="C39" s="52">
        <f>SUM(C35,C37)</f>
        <v>650</v>
      </c>
      <c r="D39" s="52">
        <f>SUM(D35,D37)</f>
        <v>173146</v>
      </c>
      <c r="E39" s="52">
        <f>SUM(E35,E37)</f>
        <v>406128</v>
      </c>
      <c r="F39" s="52">
        <f>SUM(F35,F37)</f>
        <v>20974756</v>
      </c>
    </row>
    <row r="40" spans="2:12" ht="15" customHeight="1" x14ac:dyDescent="0.2">
      <c r="B40" s="45" t="s">
        <v>48</v>
      </c>
      <c r="C40" s="51">
        <f>IF(ISERROR(C39/$E$39*100)=TRUE,0,C39/$E$39*100)</f>
        <v>0.16004806366465746</v>
      </c>
      <c r="D40" s="51">
        <f>IF(ISERROR(D39/$F$39*100)=TRUE,0,D39/$F$39*100)</f>
        <v>0.82549708802333621</v>
      </c>
      <c r="E40" s="51">
        <f>IF(ISERROR(E39/$E$39*100)=TRUE,0,E39/$E$39*100)</f>
        <v>100</v>
      </c>
      <c r="F40" s="51">
        <f>IF(ISERROR(F39/$F$39*100)=TRUE,0,F39/$F$39*100)</f>
        <v>100</v>
      </c>
      <c r="H40" s="66" t="s">
        <v>86</v>
      </c>
    </row>
    <row r="41" spans="2:12" ht="23.1" customHeight="1" x14ac:dyDescent="0.2">
      <c r="B41" s="48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 ht="23.1" customHeight="1" x14ac:dyDescent="0.2"/>
  </sheetData>
  <mergeCells count="18">
    <mergeCell ref="B3:B4"/>
    <mergeCell ref="B12:B13"/>
    <mergeCell ref="B24:B25"/>
    <mergeCell ref="B33:B34"/>
    <mergeCell ref="I24:J24"/>
    <mergeCell ref="C3:D3"/>
    <mergeCell ref="E3:F3"/>
    <mergeCell ref="G3:H3"/>
    <mergeCell ref="I3:J3"/>
    <mergeCell ref="K3:L3"/>
    <mergeCell ref="K24:L24"/>
    <mergeCell ref="C33:D33"/>
    <mergeCell ref="E33:F33"/>
    <mergeCell ref="C12:D12"/>
    <mergeCell ref="E12:F12"/>
    <mergeCell ref="C24:D24"/>
    <mergeCell ref="E24:F24"/>
    <mergeCell ref="G24:H24"/>
  </mergeCells>
  <phoneticPr fontId="3"/>
  <printOptions horizontalCentered="1"/>
  <pageMargins left="0.59055118110236227" right="0.11811023622047245" top="0.74803149606299213" bottom="0.55118110236220474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3"/>
  <sheetViews>
    <sheetView showGridLines="0" zoomScaleSheetLayoutView="100" workbookViewId="0">
      <selection activeCell="M1" sqref="M1"/>
    </sheetView>
  </sheetViews>
  <sheetFormatPr defaultColWidth="10" defaultRowHeight="12.75" x14ac:dyDescent="0.2"/>
  <cols>
    <col min="1" max="1" width="1.25" style="41" customWidth="1"/>
    <col min="2" max="2" width="11.375" style="41" customWidth="1"/>
    <col min="3" max="3" width="6.625" style="41" customWidth="1"/>
    <col min="4" max="4" width="10.125" style="41" customWidth="1"/>
    <col min="5" max="5" width="6.625" style="41" customWidth="1"/>
    <col min="6" max="6" width="10.125" style="41" customWidth="1"/>
    <col min="7" max="7" width="6.625" style="41" customWidth="1"/>
    <col min="8" max="8" width="10.125" style="41" customWidth="1"/>
    <col min="9" max="9" width="6.625" style="41" customWidth="1"/>
    <col min="10" max="10" width="10.125" style="41" customWidth="1"/>
    <col min="11" max="11" width="6.25" style="41" customWidth="1"/>
    <col min="12" max="12" width="9.375" style="41" customWidth="1"/>
    <col min="13" max="13" width="1.125" style="41" customWidth="1"/>
    <col min="14" max="256" width="10" style="41" bestFit="1" customWidth="1"/>
    <col min="257" max="257" width="1.25" style="41" customWidth="1"/>
    <col min="258" max="258" width="11.375" style="41" customWidth="1"/>
    <col min="259" max="259" width="6.625" style="41" customWidth="1"/>
    <col min="260" max="260" width="10.125" style="41" customWidth="1"/>
    <col min="261" max="261" width="6.625" style="41" customWidth="1"/>
    <col min="262" max="262" width="10.125" style="41" customWidth="1"/>
    <col min="263" max="263" width="6.625" style="41" customWidth="1"/>
    <col min="264" max="264" width="10.125" style="41" customWidth="1"/>
    <col min="265" max="265" width="6.625" style="41" customWidth="1"/>
    <col min="266" max="266" width="10.125" style="41" customWidth="1"/>
    <col min="267" max="267" width="6.25" style="41" customWidth="1"/>
    <col min="268" max="268" width="9.375" style="41" customWidth="1"/>
    <col min="269" max="269" width="1.125" style="41" customWidth="1"/>
    <col min="270" max="512" width="10" style="41"/>
    <col min="513" max="513" width="1.25" style="41" customWidth="1"/>
    <col min="514" max="514" width="11.375" style="41" customWidth="1"/>
    <col min="515" max="515" width="6.625" style="41" customWidth="1"/>
    <col min="516" max="516" width="10.125" style="41" customWidth="1"/>
    <col min="517" max="517" width="6.625" style="41" customWidth="1"/>
    <col min="518" max="518" width="10.125" style="41" customWidth="1"/>
    <col min="519" max="519" width="6.625" style="41" customWidth="1"/>
    <col min="520" max="520" width="10.125" style="41" customWidth="1"/>
    <col min="521" max="521" width="6.625" style="41" customWidth="1"/>
    <col min="522" max="522" width="10.125" style="41" customWidth="1"/>
    <col min="523" max="523" width="6.25" style="41" customWidth="1"/>
    <col min="524" max="524" width="9.375" style="41" customWidth="1"/>
    <col min="525" max="525" width="1.125" style="41" customWidth="1"/>
    <col min="526" max="768" width="10" style="41"/>
    <col min="769" max="769" width="1.25" style="41" customWidth="1"/>
    <col min="770" max="770" width="11.375" style="41" customWidth="1"/>
    <col min="771" max="771" width="6.625" style="41" customWidth="1"/>
    <col min="772" max="772" width="10.125" style="41" customWidth="1"/>
    <col min="773" max="773" width="6.625" style="41" customWidth="1"/>
    <col min="774" max="774" width="10.125" style="41" customWidth="1"/>
    <col min="775" max="775" width="6.625" style="41" customWidth="1"/>
    <col min="776" max="776" width="10.125" style="41" customWidth="1"/>
    <col min="777" max="777" width="6.625" style="41" customWidth="1"/>
    <col min="778" max="778" width="10.125" style="41" customWidth="1"/>
    <col min="779" max="779" width="6.25" style="41" customWidth="1"/>
    <col min="780" max="780" width="9.375" style="41" customWidth="1"/>
    <col min="781" max="781" width="1.125" style="41" customWidth="1"/>
    <col min="782" max="1024" width="10" style="41"/>
    <col min="1025" max="1025" width="1.25" style="41" customWidth="1"/>
    <col min="1026" max="1026" width="11.375" style="41" customWidth="1"/>
    <col min="1027" max="1027" width="6.625" style="41" customWidth="1"/>
    <col min="1028" max="1028" width="10.125" style="41" customWidth="1"/>
    <col min="1029" max="1029" width="6.625" style="41" customWidth="1"/>
    <col min="1030" max="1030" width="10.125" style="41" customWidth="1"/>
    <col min="1031" max="1031" width="6.625" style="41" customWidth="1"/>
    <col min="1032" max="1032" width="10.125" style="41" customWidth="1"/>
    <col min="1033" max="1033" width="6.625" style="41" customWidth="1"/>
    <col min="1034" max="1034" width="10.125" style="41" customWidth="1"/>
    <col min="1035" max="1035" width="6.25" style="41" customWidth="1"/>
    <col min="1036" max="1036" width="9.375" style="41" customWidth="1"/>
    <col min="1037" max="1037" width="1.125" style="41" customWidth="1"/>
    <col min="1038" max="1280" width="10" style="41"/>
    <col min="1281" max="1281" width="1.25" style="41" customWidth="1"/>
    <col min="1282" max="1282" width="11.375" style="41" customWidth="1"/>
    <col min="1283" max="1283" width="6.625" style="41" customWidth="1"/>
    <col min="1284" max="1284" width="10.125" style="41" customWidth="1"/>
    <col min="1285" max="1285" width="6.625" style="41" customWidth="1"/>
    <col min="1286" max="1286" width="10.125" style="41" customWidth="1"/>
    <col min="1287" max="1287" width="6.625" style="41" customWidth="1"/>
    <col min="1288" max="1288" width="10.125" style="41" customWidth="1"/>
    <col min="1289" max="1289" width="6.625" style="41" customWidth="1"/>
    <col min="1290" max="1290" width="10.125" style="41" customWidth="1"/>
    <col min="1291" max="1291" width="6.25" style="41" customWidth="1"/>
    <col min="1292" max="1292" width="9.375" style="41" customWidth="1"/>
    <col min="1293" max="1293" width="1.125" style="41" customWidth="1"/>
    <col min="1294" max="1536" width="10" style="41"/>
    <col min="1537" max="1537" width="1.25" style="41" customWidth="1"/>
    <col min="1538" max="1538" width="11.375" style="41" customWidth="1"/>
    <col min="1539" max="1539" width="6.625" style="41" customWidth="1"/>
    <col min="1540" max="1540" width="10.125" style="41" customWidth="1"/>
    <col min="1541" max="1541" width="6.625" style="41" customWidth="1"/>
    <col min="1542" max="1542" width="10.125" style="41" customWidth="1"/>
    <col min="1543" max="1543" width="6.625" style="41" customWidth="1"/>
    <col min="1544" max="1544" width="10.125" style="41" customWidth="1"/>
    <col min="1545" max="1545" width="6.625" style="41" customWidth="1"/>
    <col min="1546" max="1546" width="10.125" style="41" customWidth="1"/>
    <col min="1547" max="1547" width="6.25" style="41" customWidth="1"/>
    <col min="1548" max="1548" width="9.375" style="41" customWidth="1"/>
    <col min="1549" max="1549" width="1.125" style="41" customWidth="1"/>
    <col min="1550" max="1792" width="10" style="41"/>
    <col min="1793" max="1793" width="1.25" style="41" customWidth="1"/>
    <col min="1794" max="1794" width="11.375" style="41" customWidth="1"/>
    <col min="1795" max="1795" width="6.625" style="41" customWidth="1"/>
    <col min="1796" max="1796" width="10.125" style="41" customWidth="1"/>
    <col min="1797" max="1797" width="6.625" style="41" customWidth="1"/>
    <col min="1798" max="1798" width="10.125" style="41" customWidth="1"/>
    <col min="1799" max="1799" width="6.625" style="41" customWidth="1"/>
    <col min="1800" max="1800" width="10.125" style="41" customWidth="1"/>
    <col min="1801" max="1801" width="6.625" style="41" customWidth="1"/>
    <col min="1802" max="1802" width="10.125" style="41" customWidth="1"/>
    <col min="1803" max="1803" width="6.25" style="41" customWidth="1"/>
    <col min="1804" max="1804" width="9.375" style="41" customWidth="1"/>
    <col min="1805" max="1805" width="1.125" style="41" customWidth="1"/>
    <col min="1806" max="2048" width="10" style="41"/>
    <col min="2049" max="2049" width="1.25" style="41" customWidth="1"/>
    <col min="2050" max="2050" width="11.375" style="41" customWidth="1"/>
    <col min="2051" max="2051" width="6.625" style="41" customWidth="1"/>
    <col min="2052" max="2052" width="10.125" style="41" customWidth="1"/>
    <col min="2053" max="2053" width="6.625" style="41" customWidth="1"/>
    <col min="2054" max="2054" width="10.125" style="41" customWidth="1"/>
    <col min="2055" max="2055" width="6.625" style="41" customWidth="1"/>
    <col min="2056" max="2056" width="10.125" style="41" customWidth="1"/>
    <col min="2057" max="2057" width="6.625" style="41" customWidth="1"/>
    <col min="2058" max="2058" width="10.125" style="41" customWidth="1"/>
    <col min="2059" max="2059" width="6.25" style="41" customWidth="1"/>
    <col min="2060" max="2060" width="9.375" style="41" customWidth="1"/>
    <col min="2061" max="2061" width="1.125" style="41" customWidth="1"/>
    <col min="2062" max="2304" width="10" style="41"/>
    <col min="2305" max="2305" width="1.25" style="41" customWidth="1"/>
    <col min="2306" max="2306" width="11.375" style="41" customWidth="1"/>
    <col min="2307" max="2307" width="6.625" style="41" customWidth="1"/>
    <col min="2308" max="2308" width="10.125" style="41" customWidth="1"/>
    <col min="2309" max="2309" width="6.625" style="41" customWidth="1"/>
    <col min="2310" max="2310" width="10.125" style="41" customWidth="1"/>
    <col min="2311" max="2311" width="6.625" style="41" customWidth="1"/>
    <col min="2312" max="2312" width="10.125" style="41" customWidth="1"/>
    <col min="2313" max="2313" width="6.625" style="41" customWidth="1"/>
    <col min="2314" max="2314" width="10.125" style="41" customWidth="1"/>
    <col min="2315" max="2315" width="6.25" style="41" customWidth="1"/>
    <col min="2316" max="2316" width="9.375" style="41" customWidth="1"/>
    <col min="2317" max="2317" width="1.125" style="41" customWidth="1"/>
    <col min="2318" max="2560" width="10" style="41"/>
    <col min="2561" max="2561" width="1.25" style="41" customWidth="1"/>
    <col min="2562" max="2562" width="11.375" style="41" customWidth="1"/>
    <col min="2563" max="2563" width="6.625" style="41" customWidth="1"/>
    <col min="2564" max="2564" width="10.125" style="41" customWidth="1"/>
    <col min="2565" max="2565" width="6.625" style="41" customWidth="1"/>
    <col min="2566" max="2566" width="10.125" style="41" customWidth="1"/>
    <col min="2567" max="2567" width="6.625" style="41" customWidth="1"/>
    <col min="2568" max="2568" width="10.125" style="41" customWidth="1"/>
    <col min="2569" max="2569" width="6.625" style="41" customWidth="1"/>
    <col min="2570" max="2570" width="10.125" style="41" customWidth="1"/>
    <col min="2571" max="2571" width="6.25" style="41" customWidth="1"/>
    <col min="2572" max="2572" width="9.375" style="41" customWidth="1"/>
    <col min="2573" max="2573" width="1.125" style="41" customWidth="1"/>
    <col min="2574" max="2816" width="10" style="41"/>
    <col min="2817" max="2817" width="1.25" style="41" customWidth="1"/>
    <col min="2818" max="2818" width="11.375" style="41" customWidth="1"/>
    <col min="2819" max="2819" width="6.625" style="41" customWidth="1"/>
    <col min="2820" max="2820" width="10.125" style="41" customWidth="1"/>
    <col min="2821" max="2821" width="6.625" style="41" customWidth="1"/>
    <col min="2822" max="2822" width="10.125" style="41" customWidth="1"/>
    <col min="2823" max="2823" width="6.625" style="41" customWidth="1"/>
    <col min="2824" max="2824" width="10.125" style="41" customWidth="1"/>
    <col min="2825" max="2825" width="6.625" style="41" customWidth="1"/>
    <col min="2826" max="2826" width="10.125" style="41" customWidth="1"/>
    <col min="2827" max="2827" width="6.25" style="41" customWidth="1"/>
    <col min="2828" max="2828" width="9.375" style="41" customWidth="1"/>
    <col min="2829" max="2829" width="1.125" style="41" customWidth="1"/>
    <col min="2830" max="3072" width="10" style="41"/>
    <col min="3073" max="3073" width="1.25" style="41" customWidth="1"/>
    <col min="3074" max="3074" width="11.375" style="41" customWidth="1"/>
    <col min="3075" max="3075" width="6.625" style="41" customWidth="1"/>
    <col min="3076" max="3076" width="10.125" style="41" customWidth="1"/>
    <col min="3077" max="3077" width="6.625" style="41" customWidth="1"/>
    <col min="3078" max="3078" width="10.125" style="41" customWidth="1"/>
    <col min="3079" max="3079" width="6.625" style="41" customWidth="1"/>
    <col min="3080" max="3080" width="10.125" style="41" customWidth="1"/>
    <col min="3081" max="3081" width="6.625" style="41" customWidth="1"/>
    <col min="3082" max="3082" width="10.125" style="41" customWidth="1"/>
    <col min="3083" max="3083" width="6.25" style="41" customWidth="1"/>
    <col min="3084" max="3084" width="9.375" style="41" customWidth="1"/>
    <col min="3085" max="3085" width="1.125" style="41" customWidth="1"/>
    <col min="3086" max="3328" width="10" style="41"/>
    <col min="3329" max="3329" width="1.25" style="41" customWidth="1"/>
    <col min="3330" max="3330" width="11.375" style="41" customWidth="1"/>
    <col min="3331" max="3331" width="6.625" style="41" customWidth="1"/>
    <col min="3332" max="3332" width="10.125" style="41" customWidth="1"/>
    <col min="3333" max="3333" width="6.625" style="41" customWidth="1"/>
    <col min="3334" max="3334" width="10.125" style="41" customWidth="1"/>
    <col min="3335" max="3335" width="6.625" style="41" customWidth="1"/>
    <col min="3336" max="3336" width="10.125" style="41" customWidth="1"/>
    <col min="3337" max="3337" width="6.625" style="41" customWidth="1"/>
    <col min="3338" max="3338" width="10.125" style="41" customWidth="1"/>
    <col min="3339" max="3339" width="6.25" style="41" customWidth="1"/>
    <col min="3340" max="3340" width="9.375" style="41" customWidth="1"/>
    <col min="3341" max="3341" width="1.125" style="41" customWidth="1"/>
    <col min="3342" max="3584" width="10" style="41"/>
    <col min="3585" max="3585" width="1.25" style="41" customWidth="1"/>
    <col min="3586" max="3586" width="11.375" style="41" customWidth="1"/>
    <col min="3587" max="3587" width="6.625" style="41" customWidth="1"/>
    <col min="3588" max="3588" width="10.125" style="41" customWidth="1"/>
    <col min="3589" max="3589" width="6.625" style="41" customWidth="1"/>
    <col min="3590" max="3590" width="10.125" style="41" customWidth="1"/>
    <col min="3591" max="3591" width="6.625" style="41" customWidth="1"/>
    <col min="3592" max="3592" width="10.125" style="41" customWidth="1"/>
    <col min="3593" max="3593" width="6.625" style="41" customWidth="1"/>
    <col min="3594" max="3594" width="10.125" style="41" customWidth="1"/>
    <col min="3595" max="3595" width="6.25" style="41" customWidth="1"/>
    <col min="3596" max="3596" width="9.375" style="41" customWidth="1"/>
    <col min="3597" max="3597" width="1.125" style="41" customWidth="1"/>
    <col min="3598" max="3840" width="10" style="41"/>
    <col min="3841" max="3841" width="1.25" style="41" customWidth="1"/>
    <col min="3842" max="3842" width="11.375" style="41" customWidth="1"/>
    <col min="3843" max="3843" width="6.625" style="41" customWidth="1"/>
    <col min="3844" max="3844" width="10.125" style="41" customWidth="1"/>
    <col min="3845" max="3845" width="6.625" style="41" customWidth="1"/>
    <col min="3846" max="3846" width="10.125" style="41" customWidth="1"/>
    <col min="3847" max="3847" width="6.625" style="41" customWidth="1"/>
    <col min="3848" max="3848" width="10.125" style="41" customWidth="1"/>
    <col min="3849" max="3849" width="6.625" style="41" customWidth="1"/>
    <col min="3850" max="3850" width="10.125" style="41" customWidth="1"/>
    <col min="3851" max="3851" width="6.25" style="41" customWidth="1"/>
    <col min="3852" max="3852" width="9.375" style="41" customWidth="1"/>
    <col min="3853" max="3853" width="1.125" style="41" customWidth="1"/>
    <col min="3854" max="4096" width="10" style="41"/>
    <col min="4097" max="4097" width="1.25" style="41" customWidth="1"/>
    <col min="4098" max="4098" width="11.375" style="41" customWidth="1"/>
    <col min="4099" max="4099" width="6.625" style="41" customWidth="1"/>
    <col min="4100" max="4100" width="10.125" style="41" customWidth="1"/>
    <col min="4101" max="4101" width="6.625" style="41" customWidth="1"/>
    <col min="4102" max="4102" width="10.125" style="41" customWidth="1"/>
    <col min="4103" max="4103" width="6.625" style="41" customWidth="1"/>
    <col min="4104" max="4104" width="10.125" style="41" customWidth="1"/>
    <col min="4105" max="4105" width="6.625" style="41" customWidth="1"/>
    <col min="4106" max="4106" width="10.125" style="41" customWidth="1"/>
    <col min="4107" max="4107" width="6.25" style="41" customWidth="1"/>
    <col min="4108" max="4108" width="9.375" style="41" customWidth="1"/>
    <col min="4109" max="4109" width="1.125" style="41" customWidth="1"/>
    <col min="4110" max="4352" width="10" style="41"/>
    <col min="4353" max="4353" width="1.25" style="41" customWidth="1"/>
    <col min="4354" max="4354" width="11.375" style="41" customWidth="1"/>
    <col min="4355" max="4355" width="6.625" style="41" customWidth="1"/>
    <col min="4356" max="4356" width="10.125" style="41" customWidth="1"/>
    <col min="4357" max="4357" width="6.625" style="41" customWidth="1"/>
    <col min="4358" max="4358" width="10.125" style="41" customWidth="1"/>
    <col min="4359" max="4359" width="6.625" style="41" customWidth="1"/>
    <col min="4360" max="4360" width="10.125" style="41" customWidth="1"/>
    <col min="4361" max="4361" width="6.625" style="41" customWidth="1"/>
    <col min="4362" max="4362" width="10.125" style="41" customWidth="1"/>
    <col min="4363" max="4363" width="6.25" style="41" customWidth="1"/>
    <col min="4364" max="4364" width="9.375" style="41" customWidth="1"/>
    <col min="4365" max="4365" width="1.125" style="41" customWidth="1"/>
    <col min="4366" max="4608" width="10" style="41"/>
    <col min="4609" max="4609" width="1.25" style="41" customWidth="1"/>
    <col min="4610" max="4610" width="11.375" style="41" customWidth="1"/>
    <col min="4611" max="4611" width="6.625" style="41" customWidth="1"/>
    <col min="4612" max="4612" width="10.125" style="41" customWidth="1"/>
    <col min="4613" max="4613" width="6.625" style="41" customWidth="1"/>
    <col min="4614" max="4614" width="10.125" style="41" customWidth="1"/>
    <col min="4615" max="4615" width="6.625" style="41" customWidth="1"/>
    <col min="4616" max="4616" width="10.125" style="41" customWidth="1"/>
    <col min="4617" max="4617" width="6.625" style="41" customWidth="1"/>
    <col min="4618" max="4618" width="10.125" style="41" customWidth="1"/>
    <col min="4619" max="4619" width="6.25" style="41" customWidth="1"/>
    <col min="4620" max="4620" width="9.375" style="41" customWidth="1"/>
    <col min="4621" max="4621" width="1.125" style="41" customWidth="1"/>
    <col min="4622" max="4864" width="10" style="41"/>
    <col min="4865" max="4865" width="1.25" style="41" customWidth="1"/>
    <col min="4866" max="4866" width="11.375" style="41" customWidth="1"/>
    <col min="4867" max="4867" width="6.625" style="41" customWidth="1"/>
    <col min="4868" max="4868" width="10.125" style="41" customWidth="1"/>
    <col min="4869" max="4869" width="6.625" style="41" customWidth="1"/>
    <col min="4870" max="4870" width="10.125" style="41" customWidth="1"/>
    <col min="4871" max="4871" width="6.625" style="41" customWidth="1"/>
    <col min="4872" max="4872" width="10.125" style="41" customWidth="1"/>
    <col min="4873" max="4873" width="6.625" style="41" customWidth="1"/>
    <col min="4874" max="4874" width="10.125" style="41" customWidth="1"/>
    <col min="4875" max="4875" width="6.25" style="41" customWidth="1"/>
    <col min="4876" max="4876" width="9.375" style="41" customWidth="1"/>
    <col min="4877" max="4877" width="1.125" style="41" customWidth="1"/>
    <col min="4878" max="5120" width="10" style="41"/>
    <col min="5121" max="5121" width="1.25" style="41" customWidth="1"/>
    <col min="5122" max="5122" width="11.375" style="41" customWidth="1"/>
    <col min="5123" max="5123" width="6.625" style="41" customWidth="1"/>
    <col min="5124" max="5124" width="10.125" style="41" customWidth="1"/>
    <col min="5125" max="5125" width="6.625" style="41" customWidth="1"/>
    <col min="5126" max="5126" width="10.125" style="41" customWidth="1"/>
    <col min="5127" max="5127" width="6.625" style="41" customWidth="1"/>
    <col min="5128" max="5128" width="10.125" style="41" customWidth="1"/>
    <col min="5129" max="5129" width="6.625" style="41" customWidth="1"/>
    <col min="5130" max="5130" width="10.125" style="41" customWidth="1"/>
    <col min="5131" max="5131" width="6.25" style="41" customWidth="1"/>
    <col min="5132" max="5132" width="9.375" style="41" customWidth="1"/>
    <col min="5133" max="5133" width="1.125" style="41" customWidth="1"/>
    <col min="5134" max="5376" width="10" style="41"/>
    <col min="5377" max="5377" width="1.25" style="41" customWidth="1"/>
    <col min="5378" max="5378" width="11.375" style="41" customWidth="1"/>
    <col min="5379" max="5379" width="6.625" style="41" customWidth="1"/>
    <col min="5380" max="5380" width="10.125" style="41" customWidth="1"/>
    <col min="5381" max="5381" width="6.625" style="41" customWidth="1"/>
    <col min="5382" max="5382" width="10.125" style="41" customWidth="1"/>
    <col min="5383" max="5383" width="6.625" style="41" customWidth="1"/>
    <col min="5384" max="5384" width="10.125" style="41" customWidth="1"/>
    <col min="5385" max="5385" width="6.625" style="41" customWidth="1"/>
    <col min="5386" max="5386" width="10.125" style="41" customWidth="1"/>
    <col min="5387" max="5387" width="6.25" style="41" customWidth="1"/>
    <col min="5388" max="5388" width="9.375" style="41" customWidth="1"/>
    <col min="5389" max="5389" width="1.125" style="41" customWidth="1"/>
    <col min="5390" max="5632" width="10" style="41"/>
    <col min="5633" max="5633" width="1.25" style="41" customWidth="1"/>
    <col min="5634" max="5634" width="11.375" style="41" customWidth="1"/>
    <col min="5635" max="5635" width="6.625" style="41" customWidth="1"/>
    <col min="5636" max="5636" width="10.125" style="41" customWidth="1"/>
    <col min="5637" max="5637" width="6.625" style="41" customWidth="1"/>
    <col min="5638" max="5638" width="10.125" style="41" customWidth="1"/>
    <col min="5639" max="5639" width="6.625" style="41" customWidth="1"/>
    <col min="5640" max="5640" width="10.125" style="41" customWidth="1"/>
    <col min="5641" max="5641" width="6.625" style="41" customWidth="1"/>
    <col min="5642" max="5642" width="10.125" style="41" customWidth="1"/>
    <col min="5643" max="5643" width="6.25" style="41" customWidth="1"/>
    <col min="5644" max="5644" width="9.375" style="41" customWidth="1"/>
    <col min="5645" max="5645" width="1.125" style="41" customWidth="1"/>
    <col min="5646" max="5888" width="10" style="41"/>
    <col min="5889" max="5889" width="1.25" style="41" customWidth="1"/>
    <col min="5890" max="5890" width="11.375" style="41" customWidth="1"/>
    <col min="5891" max="5891" width="6.625" style="41" customWidth="1"/>
    <col min="5892" max="5892" width="10.125" style="41" customWidth="1"/>
    <col min="5893" max="5893" width="6.625" style="41" customWidth="1"/>
    <col min="5894" max="5894" width="10.125" style="41" customWidth="1"/>
    <col min="5895" max="5895" width="6.625" style="41" customWidth="1"/>
    <col min="5896" max="5896" width="10.125" style="41" customWidth="1"/>
    <col min="5897" max="5897" width="6.625" style="41" customWidth="1"/>
    <col min="5898" max="5898" width="10.125" style="41" customWidth="1"/>
    <col min="5899" max="5899" width="6.25" style="41" customWidth="1"/>
    <col min="5900" max="5900" width="9.375" style="41" customWidth="1"/>
    <col min="5901" max="5901" width="1.125" style="41" customWidth="1"/>
    <col min="5902" max="6144" width="10" style="41"/>
    <col min="6145" max="6145" width="1.25" style="41" customWidth="1"/>
    <col min="6146" max="6146" width="11.375" style="41" customWidth="1"/>
    <col min="6147" max="6147" width="6.625" style="41" customWidth="1"/>
    <col min="6148" max="6148" width="10.125" style="41" customWidth="1"/>
    <col min="6149" max="6149" width="6.625" style="41" customWidth="1"/>
    <col min="6150" max="6150" width="10.125" style="41" customWidth="1"/>
    <col min="6151" max="6151" width="6.625" style="41" customWidth="1"/>
    <col min="6152" max="6152" width="10.125" style="41" customWidth="1"/>
    <col min="6153" max="6153" width="6.625" style="41" customWidth="1"/>
    <col min="6154" max="6154" width="10.125" style="41" customWidth="1"/>
    <col min="6155" max="6155" width="6.25" style="41" customWidth="1"/>
    <col min="6156" max="6156" width="9.375" style="41" customWidth="1"/>
    <col min="6157" max="6157" width="1.125" style="41" customWidth="1"/>
    <col min="6158" max="6400" width="10" style="41"/>
    <col min="6401" max="6401" width="1.25" style="41" customWidth="1"/>
    <col min="6402" max="6402" width="11.375" style="41" customWidth="1"/>
    <col min="6403" max="6403" width="6.625" style="41" customWidth="1"/>
    <col min="6404" max="6404" width="10.125" style="41" customWidth="1"/>
    <col min="6405" max="6405" width="6.625" style="41" customWidth="1"/>
    <col min="6406" max="6406" width="10.125" style="41" customWidth="1"/>
    <col min="6407" max="6407" width="6.625" style="41" customWidth="1"/>
    <col min="6408" max="6408" width="10.125" style="41" customWidth="1"/>
    <col min="6409" max="6409" width="6.625" style="41" customWidth="1"/>
    <col min="6410" max="6410" width="10.125" style="41" customWidth="1"/>
    <col min="6411" max="6411" width="6.25" style="41" customWidth="1"/>
    <col min="6412" max="6412" width="9.375" style="41" customWidth="1"/>
    <col min="6413" max="6413" width="1.125" style="41" customWidth="1"/>
    <col min="6414" max="6656" width="10" style="41"/>
    <col min="6657" max="6657" width="1.25" style="41" customWidth="1"/>
    <col min="6658" max="6658" width="11.375" style="41" customWidth="1"/>
    <col min="6659" max="6659" width="6.625" style="41" customWidth="1"/>
    <col min="6660" max="6660" width="10.125" style="41" customWidth="1"/>
    <col min="6661" max="6661" width="6.625" style="41" customWidth="1"/>
    <col min="6662" max="6662" width="10.125" style="41" customWidth="1"/>
    <col min="6663" max="6663" width="6.625" style="41" customWidth="1"/>
    <col min="6664" max="6664" width="10.125" style="41" customWidth="1"/>
    <col min="6665" max="6665" width="6.625" style="41" customWidth="1"/>
    <col min="6666" max="6666" width="10.125" style="41" customWidth="1"/>
    <col min="6667" max="6667" width="6.25" style="41" customWidth="1"/>
    <col min="6668" max="6668" width="9.375" style="41" customWidth="1"/>
    <col min="6669" max="6669" width="1.125" style="41" customWidth="1"/>
    <col min="6670" max="6912" width="10" style="41"/>
    <col min="6913" max="6913" width="1.25" style="41" customWidth="1"/>
    <col min="6914" max="6914" width="11.375" style="41" customWidth="1"/>
    <col min="6915" max="6915" width="6.625" style="41" customWidth="1"/>
    <col min="6916" max="6916" width="10.125" style="41" customWidth="1"/>
    <col min="6917" max="6917" width="6.625" style="41" customWidth="1"/>
    <col min="6918" max="6918" width="10.125" style="41" customWidth="1"/>
    <col min="6919" max="6919" width="6.625" style="41" customWidth="1"/>
    <col min="6920" max="6920" width="10.125" style="41" customWidth="1"/>
    <col min="6921" max="6921" width="6.625" style="41" customWidth="1"/>
    <col min="6922" max="6922" width="10.125" style="41" customWidth="1"/>
    <col min="6923" max="6923" width="6.25" style="41" customWidth="1"/>
    <col min="6924" max="6924" width="9.375" style="41" customWidth="1"/>
    <col min="6925" max="6925" width="1.125" style="41" customWidth="1"/>
    <col min="6926" max="7168" width="10" style="41"/>
    <col min="7169" max="7169" width="1.25" style="41" customWidth="1"/>
    <col min="7170" max="7170" width="11.375" style="41" customWidth="1"/>
    <col min="7171" max="7171" width="6.625" style="41" customWidth="1"/>
    <col min="7172" max="7172" width="10.125" style="41" customWidth="1"/>
    <col min="7173" max="7173" width="6.625" style="41" customWidth="1"/>
    <col min="7174" max="7174" width="10.125" style="41" customWidth="1"/>
    <col min="7175" max="7175" width="6.625" style="41" customWidth="1"/>
    <col min="7176" max="7176" width="10.125" style="41" customWidth="1"/>
    <col min="7177" max="7177" width="6.625" style="41" customWidth="1"/>
    <col min="7178" max="7178" width="10.125" style="41" customWidth="1"/>
    <col min="7179" max="7179" width="6.25" style="41" customWidth="1"/>
    <col min="7180" max="7180" width="9.375" style="41" customWidth="1"/>
    <col min="7181" max="7181" width="1.125" style="41" customWidth="1"/>
    <col min="7182" max="7424" width="10" style="41"/>
    <col min="7425" max="7425" width="1.25" style="41" customWidth="1"/>
    <col min="7426" max="7426" width="11.375" style="41" customWidth="1"/>
    <col min="7427" max="7427" width="6.625" style="41" customWidth="1"/>
    <col min="7428" max="7428" width="10.125" style="41" customWidth="1"/>
    <col min="7429" max="7429" width="6.625" style="41" customWidth="1"/>
    <col min="7430" max="7430" width="10.125" style="41" customWidth="1"/>
    <col min="7431" max="7431" width="6.625" style="41" customWidth="1"/>
    <col min="7432" max="7432" width="10.125" style="41" customWidth="1"/>
    <col min="7433" max="7433" width="6.625" style="41" customWidth="1"/>
    <col min="7434" max="7434" width="10.125" style="41" customWidth="1"/>
    <col min="7435" max="7435" width="6.25" style="41" customWidth="1"/>
    <col min="7436" max="7436" width="9.375" style="41" customWidth="1"/>
    <col min="7437" max="7437" width="1.125" style="41" customWidth="1"/>
    <col min="7438" max="7680" width="10" style="41"/>
    <col min="7681" max="7681" width="1.25" style="41" customWidth="1"/>
    <col min="7682" max="7682" width="11.375" style="41" customWidth="1"/>
    <col min="7683" max="7683" width="6.625" style="41" customWidth="1"/>
    <col min="7684" max="7684" width="10.125" style="41" customWidth="1"/>
    <col min="7685" max="7685" width="6.625" style="41" customWidth="1"/>
    <col min="7686" max="7686" width="10.125" style="41" customWidth="1"/>
    <col min="7687" max="7687" width="6.625" style="41" customWidth="1"/>
    <col min="7688" max="7688" width="10.125" style="41" customWidth="1"/>
    <col min="7689" max="7689" width="6.625" style="41" customWidth="1"/>
    <col min="7690" max="7690" width="10.125" style="41" customWidth="1"/>
    <col min="7691" max="7691" width="6.25" style="41" customWidth="1"/>
    <col min="7692" max="7692" width="9.375" style="41" customWidth="1"/>
    <col min="7693" max="7693" width="1.125" style="41" customWidth="1"/>
    <col min="7694" max="7936" width="10" style="41"/>
    <col min="7937" max="7937" width="1.25" style="41" customWidth="1"/>
    <col min="7938" max="7938" width="11.375" style="41" customWidth="1"/>
    <col min="7939" max="7939" width="6.625" style="41" customWidth="1"/>
    <col min="7940" max="7940" width="10.125" style="41" customWidth="1"/>
    <col min="7941" max="7941" width="6.625" style="41" customWidth="1"/>
    <col min="7942" max="7942" width="10.125" style="41" customWidth="1"/>
    <col min="7943" max="7943" width="6.625" style="41" customWidth="1"/>
    <col min="7944" max="7944" width="10.125" style="41" customWidth="1"/>
    <col min="7945" max="7945" width="6.625" style="41" customWidth="1"/>
    <col min="7946" max="7946" width="10.125" style="41" customWidth="1"/>
    <col min="7947" max="7947" width="6.25" style="41" customWidth="1"/>
    <col min="7948" max="7948" width="9.375" style="41" customWidth="1"/>
    <col min="7949" max="7949" width="1.125" style="41" customWidth="1"/>
    <col min="7950" max="8192" width="10" style="41"/>
    <col min="8193" max="8193" width="1.25" style="41" customWidth="1"/>
    <col min="8194" max="8194" width="11.375" style="41" customWidth="1"/>
    <col min="8195" max="8195" width="6.625" style="41" customWidth="1"/>
    <col min="8196" max="8196" width="10.125" style="41" customWidth="1"/>
    <col min="8197" max="8197" width="6.625" style="41" customWidth="1"/>
    <col min="8198" max="8198" width="10.125" style="41" customWidth="1"/>
    <col min="8199" max="8199" width="6.625" style="41" customWidth="1"/>
    <col min="8200" max="8200" width="10.125" style="41" customWidth="1"/>
    <col min="8201" max="8201" width="6.625" style="41" customWidth="1"/>
    <col min="8202" max="8202" width="10.125" style="41" customWidth="1"/>
    <col min="8203" max="8203" width="6.25" style="41" customWidth="1"/>
    <col min="8204" max="8204" width="9.375" style="41" customWidth="1"/>
    <col min="8205" max="8205" width="1.125" style="41" customWidth="1"/>
    <col min="8206" max="8448" width="10" style="41"/>
    <col min="8449" max="8449" width="1.25" style="41" customWidth="1"/>
    <col min="8450" max="8450" width="11.375" style="41" customWidth="1"/>
    <col min="8451" max="8451" width="6.625" style="41" customWidth="1"/>
    <col min="8452" max="8452" width="10.125" style="41" customWidth="1"/>
    <col min="8453" max="8453" width="6.625" style="41" customWidth="1"/>
    <col min="8454" max="8454" width="10.125" style="41" customWidth="1"/>
    <col min="8455" max="8455" width="6.625" style="41" customWidth="1"/>
    <col min="8456" max="8456" width="10.125" style="41" customWidth="1"/>
    <col min="8457" max="8457" width="6.625" style="41" customWidth="1"/>
    <col min="8458" max="8458" width="10.125" style="41" customWidth="1"/>
    <col min="8459" max="8459" width="6.25" style="41" customWidth="1"/>
    <col min="8460" max="8460" width="9.375" style="41" customWidth="1"/>
    <col min="8461" max="8461" width="1.125" style="41" customWidth="1"/>
    <col min="8462" max="8704" width="10" style="41"/>
    <col min="8705" max="8705" width="1.25" style="41" customWidth="1"/>
    <col min="8706" max="8706" width="11.375" style="41" customWidth="1"/>
    <col min="8707" max="8707" width="6.625" style="41" customWidth="1"/>
    <col min="8708" max="8708" width="10.125" style="41" customWidth="1"/>
    <col min="8709" max="8709" width="6.625" style="41" customWidth="1"/>
    <col min="8710" max="8710" width="10.125" style="41" customWidth="1"/>
    <col min="8711" max="8711" width="6.625" style="41" customWidth="1"/>
    <col min="8712" max="8712" width="10.125" style="41" customWidth="1"/>
    <col min="8713" max="8713" width="6.625" style="41" customWidth="1"/>
    <col min="8714" max="8714" width="10.125" style="41" customWidth="1"/>
    <col min="8715" max="8715" width="6.25" style="41" customWidth="1"/>
    <col min="8716" max="8716" width="9.375" style="41" customWidth="1"/>
    <col min="8717" max="8717" width="1.125" style="41" customWidth="1"/>
    <col min="8718" max="8960" width="10" style="41"/>
    <col min="8961" max="8961" width="1.25" style="41" customWidth="1"/>
    <col min="8962" max="8962" width="11.375" style="41" customWidth="1"/>
    <col min="8963" max="8963" width="6.625" style="41" customWidth="1"/>
    <col min="8964" max="8964" width="10.125" style="41" customWidth="1"/>
    <col min="8965" max="8965" width="6.625" style="41" customWidth="1"/>
    <col min="8966" max="8966" width="10.125" style="41" customWidth="1"/>
    <col min="8967" max="8967" width="6.625" style="41" customWidth="1"/>
    <col min="8968" max="8968" width="10.125" style="41" customWidth="1"/>
    <col min="8969" max="8969" width="6.625" style="41" customWidth="1"/>
    <col min="8970" max="8970" width="10.125" style="41" customWidth="1"/>
    <col min="8971" max="8971" width="6.25" style="41" customWidth="1"/>
    <col min="8972" max="8972" width="9.375" style="41" customWidth="1"/>
    <col min="8973" max="8973" width="1.125" style="41" customWidth="1"/>
    <col min="8974" max="9216" width="10" style="41"/>
    <col min="9217" max="9217" width="1.25" style="41" customWidth="1"/>
    <col min="9218" max="9218" width="11.375" style="41" customWidth="1"/>
    <col min="9219" max="9219" width="6.625" style="41" customWidth="1"/>
    <col min="9220" max="9220" width="10.125" style="41" customWidth="1"/>
    <col min="9221" max="9221" width="6.625" style="41" customWidth="1"/>
    <col min="9222" max="9222" width="10.125" style="41" customWidth="1"/>
    <col min="9223" max="9223" width="6.625" style="41" customWidth="1"/>
    <col min="9224" max="9224" width="10.125" style="41" customWidth="1"/>
    <col min="9225" max="9225" width="6.625" style="41" customWidth="1"/>
    <col min="9226" max="9226" width="10.125" style="41" customWidth="1"/>
    <col min="9227" max="9227" width="6.25" style="41" customWidth="1"/>
    <col min="9228" max="9228" width="9.375" style="41" customWidth="1"/>
    <col min="9229" max="9229" width="1.125" style="41" customWidth="1"/>
    <col min="9230" max="9472" width="10" style="41"/>
    <col min="9473" max="9473" width="1.25" style="41" customWidth="1"/>
    <col min="9474" max="9474" width="11.375" style="41" customWidth="1"/>
    <col min="9475" max="9475" width="6.625" style="41" customWidth="1"/>
    <col min="9476" max="9476" width="10.125" style="41" customWidth="1"/>
    <col min="9477" max="9477" width="6.625" style="41" customWidth="1"/>
    <col min="9478" max="9478" width="10.125" style="41" customWidth="1"/>
    <col min="9479" max="9479" width="6.625" style="41" customWidth="1"/>
    <col min="9480" max="9480" width="10.125" style="41" customWidth="1"/>
    <col min="9481" max="9481" width="6.625" style="41" customWidth="1"/>
    <col min="9482" max="9482" width="10.125" style="41" customWidth="1"/>
    <col min="9483" max="9483" width="6.25" style="41" customWidth="1"/>
    <col min="9484" max="9484" width="9.375" style="41" customWidth="1"/>
    <col min="9485" max="9485" width="1.125" style="41" customWidth="1"/>
    <col min="9486" max="9728" width="10" style="41"/>
    <col min="9729" max="9729" width="1.25" style="41" customWidth="1"/>
    <col min="9730" max="9730" width="11.375" style="41" customWidth="1"/>
    <col min="9731" max="9731" width="6.625" style="41" customWidth="1"/>
    <col min="9732" max="9732" width="10.125" style="41" customWidth="1"/>
    <col min="9733" max="9733" width="6.625" style="41" customWidth="1"/>
    <col min="9734" max="9734" width="10.125" style="41" customWidth="1"/>
    <col min="9735" max="9735" width="6.625" style="41" customWidth="1"/>
    <col min="9736" max="9736" width="10.125" style="41" customWidth="1"/>
    <col min="9737" max="9737" width="6.625" style="41" customWidth="1"/>
    <col min="9738" max="9738" width="10.125" style="41" customWidth="1"/>
    <col min="9739" max="9739" width="6.25" style="41" customWidth="1"/>
    <col min="9740" max="9740" width="9.375" style="41" customWidth="1"/>
    <col min="9741" max="9741" width="1.125" style="41" customWidth="1"/>
    <col min="9742" max="9984" width="10" style="41"/>
    <col min="9985" max="9985" width="1.25" style="41" customWidth="1"/>
    <col min="9986" max="9986" width="11.375" style="41" customWidth="1"/>
    <col min="9987" max="9987" width="6.625" style="41" customWidth="1"/>
    <col min="9988" max="9988" width="10.125" style="41" customWidth="1"/>
    <col min="9989" max="9989" width="6.625" style="41" customWidth="1"/>
    <col min="9990" max="9990" width="10.125" style="41" customWidth="1"/>
    <col min="9991" max="9991" width="6.625" style="41" customWidth="1"/>
    <col min="9992" max="9992" width="10.125" style="41" customWidth="1"/>
    <col min="9993" max="9993" width="6.625" style="41" customWidth="1"/>
    <col min="9994" max="9994" width="10.125" style="41" customWidth="1"/>
    <col min="9995" max="9995" width="6.25" style="41" customWidth="1"/>
    <col min="9996" max="9996" width="9.375" style="41" customWidth="1"/>
    <col min="9997" max="9997" width="1.125" style="41" customWidth="1"/>
    <col min="9998" max="10240" width="10" style="41"/>
    <col min="10241" max="10241" width="1.25" style="41" customWidth="1"/>
    <col min="10242" max="10242" width="11.375" style="41" customWidth="1"/>
    <col min="10243" max="10243" width="6.625" style="41" customWidth="1"/>
    <col min="10244" max="10244" width="10.125" style="41" customWidth="1"/>
    <col min="10245" max="10245" width="6.625" style="41" customWidth="1"/>
    <col min="10246" max="10246" width="10.125" style="41" customWidth="1"/>
    <col min="10247" max="10247" width="6.625" style="41" customWidth="1"/>
    <col min="10248" max="10248" width="10.125" style="41" customWidth="1"/>
    <col min="10249" max="10249" width="6.625" style="41" customWidth="1"/>
    <col min="10250" max="10250" width="10.125" style="41" customWidth="1"/>
    <col min="10251" max="10251" width="6.25" style="41" customWidth="1"/>
    <col min="10252" max="10252" width="9.375" style="41" customWidth="1"/>
    <col min="10253" max="10253" width="1.125" style="41" customWidth="1"/>
    <col min="10254" max="10496" width="10" style="41"/>
    <col min="10497" max="10497" width="1.25" style="41" customWidth="1"/>
    <col min="10498" max="10498" width="11.375" style="41" customWidth="1"/>
    <col min="10499" max="10499" width="6.625" style="41" customWidth="1"/>
    <col min="10500" max="10500" width="10.125" style="41" customWidth="1"/>
    <col min="10501" max="10501" width="6.625" style="41" customWidth="1"/>
    <col min="10502" max="10502" width="10.125" style="41" customWidth="1"/>
    <col min="10503" max="10503" width="6.625" style="41" customWidth="1"/>
    <col min="10504" max="10504" width="10.125" style="41" customWidth="1"/>
    <col min="10505" max="10505" width="6.625" style="41" customWidth="1"/>
    <col min="10506" max="10506" width="10.125" style="41" customWidth="1"/>
    <col min="10507" max="10507" width="6.25" style="41" customWidth="1"/>
    <col min="10508" max="10508" width="9.375" style="41" customWidth="1"/>
    <col min="10509" max="10509" width="1.125" style="41" customWidth="1"/>
    <col min="10510" max="10752" width="10" style="41"/>
    <col min="10753" max="10753" width="1.25" style="41" customWidth="1"/>
    <col min="10754" max="10754" width="11.375" style="41" customWidth="1"/>
    <col min="10755" max="10755" width="6.625" style="41" customWidth="1"/>
    <col min="10756" max="10756" width="10.125" style="41" customWidth="1"/>
    <col min="10757" max="10757" width="6.625" style="41" customWidth="1"/>
    <col min="10758" max="10758" width="10.125" style="41" customWidth="1"/>
    <col min="10759" max="10759" width="6.625" style="41" customWidth="1"/>
    <col min="10760" max="10760" width="10.125" style="41" customWidth="1"/>
    <col min="10761" max="10761" width="6.625" style="41" customWidth="1"/>
    <col min="10762" max="10762" width="10.125" style="41" customWidth="1"/>
    <col min="10763" max="10763" width="6.25" style="41" customWidth="1"/>
    <col min="10764" max="10764" width="9.375" style="41" customWidth="1"/>
    <col min="10765" max="10765" width="1.125" style="41" customWidth="1"/>
    <col min="10766" max="11008" width="10" style="41"/>
    <col min="11009" max="11009" width="1.25" style="41" customWidth="1"/>
    <col min="11010" max="11010" width="11.375" style="41" customWidth="1"/>
    <col min="11011" max="11011" width="6.625" style="41" customWidth="1"/>
    <col min="11012" max="11012" width="10.125" style="41" customWidth="1"/>
    <col min="11013" max="11013" width="6.625" style="41" customWidth="1"/>
    <col min="11014" max="11014" width="10.125" style="41" customWidth="1"/>
    <col min="11015" max="11015" width="6.625" style="41" customWidth="1"/>
    <col min="11016" max="11016" width="10.125" style="41" customWidth="1"/>
    <col min="11017" max="11017" width="6.625" style="41" customWidth="1"/>
    <col min="11018" max="11018" width="10.125" style="41" customWidth="1"/>
    <col min="11019" max="11019" width="6.25" style="41" customWidth="1"/>
    <col min="11020" max="11020" width="9.375" style="41" customWidth="1"/>
    <col min="11021" max="11021" width="1.125" style="41" customWidth="1"/>
    <col min="11022" max="11264" width="10" style="41"/>
    <col min="11265" max="11265" width="1.25" style="41" customWidth="1"/>
    <col min="11266" max="11266" width="11.375" style="41" customWidth="1"/>
    <col min="11267" max="11267" width="6.625" style="41" customWidth="1"/>
    <col min="11268" max="11268" width="10.125" style="41" customWidth="1"/>
    <col min="11269" max="11269" width="6.625" style="41" customWidth="1"/>
    <col min="11270" max="11270" width="10.125" style="41" customWidth="1"/>
    <col min="11271" max="11271" width="6.625" style="41" customWidth="1"/>
    <col min="11272" max="11272" width="10.125" style="41" customWidth="1"/>
    <col min="11273" max="11273" width="6.625" style="41" customWidth="1"/>
    <col min="11274" max="11274" width="10.125" style="41" customWidth="1"/>
    <col min="11275" max="11275" width="6.25" style="41" customWidth="1"/>
    <col min="11276" max="11276" width="9.375" style="41" customWidth="1"/>
    <col min="11277" max="11277" width="1.125" style="41" customWidth="1"/>
    <col min="11278" max="11520" width="10" style="41"/>
    <col min="11521" max="11521" width="1.25" style="41" customWidth="1"/>
    <col min="11522" max="11522" width="11.375" style="41" customWidth="1"/>
    <col min="11523" max="11523" width="6.625" style="41" customWidth="1"/>
    <col min="11524" max="11524" width="10.125" style="41" customWidth="1"/>
    <col min="11525" max="11525" width="6.625" style="41" customWidth="1"/>
    <col min="11526" max="11526" width="10.125" style="41" customWidth="1"/>
    <col min="11527" max="11527" width="6.625" style="41" customWidth="1"/>
    <col min="11528" max="11528" width="10.125" style="41" customWidth="1"/>
    <col min="11529" max="11529" width="6.625" style="41" customWidth="1"/>
    <col min="11530" max="11530" width="10.125" style="41" customWidth="1"/>
    <col min="11531" max="11531" width="6.25" style="41" customWidth="1"/>
    <col min="11532" max="11532" width="9.375" style="41" customWidth="1"/>
    <col min="11533" max="11533" width="1.125" style="41" customWidth="1"/>
    <col min="11534" max="11776" width="10" style="41"/>
    <col min="11777" max="11777" width="1.25" style="41" customWidth="1"/>
    <col min="11778" max="11778" width="11.375" style="41" customWidth="1"/>
    <col min="11779" max="11779" width="6.625" style="41" customWidth="1"/>
    <col min="11780" max="11780" width="10.125" style="41" customWidth="1"/>
    <col min="11781" max="11781" width="6.625" style="41" customWidth="1"/>
    <col min="11782" max="11782" width="10.125" style="41" customWidth="1"/>
    <col min="11783" max="11783" width="6.625" style="41" customWidth="1"/>
    <col min="11784" max="11784" width="10.125" style="41" customWidth="1"/>
    <col min="11785" max="11785" width="6.625" style="41" customWidth="1"/>
    <col min="11786" max="11786" width="10.125" style="41" customWidth="1"/>
    <col min="11787" max="11787" width="6.25" style="41" customWidth="1"/>
    <col min="11788" max="11788" width="9.375" style="41" customWidth="1"/>
    <col min="11789" max="11789" width="1.125" style="41" customWidth="1"/>
    <col min="11790" max="12032" width="10" style="41"/>
    <col min="12033" max="12033" width="1.25" style="41" customWidth="1"/>
    <col min="12034" max="12034" width="11.375" style="41" customWidth="1"/>
    <col min="12035" max="12035" width="6.625" style="41" customWidth="1"/>
    <col min="12036" max="12036" width="10.125" style="41" customWidth="1"/>
    <col min="12037" max="12037" width="6.625" style="41" customWidth="1"/>
    <col min="12038" max="12038" width="10.125" style="41" customWidth="1"/>
    <col min="12039" max="12039" width="6.625" style="41" customWidth="1"/>
    <col min="12040" max="12040" width="10.125" style="41" customWidth="1"/>
    <col min="12041" max="12041" width="6.625" style="41" customWidth="1"/>
    <col min="12042" max="12042" width="10.125" style="41" customWidth="1"/>
    <col min="12043" max="12043" width="6.25" style="41" customWidth="1"/>
    <col min="12044" max="12044" width="9.375" style="41" customWidth="1"/>
    <col min="12045" max="12045" width="1.125" style="41" customWidth="1"/>
    <col min="12046" max="12288" width="10" style="41"/>
    <col min="12289" max="12289" width="1.25" style="41" customWidth="1"/>
    <col min="12290" max="12290" width="11.375" style="41" customWidth="1"/>
    <col min="12291" max="12291" width="6.625" style="41" customWidth="1"/>
    <col min="12292" max="12292" width="10.125" style="41" customWidth="1"/>
    <col min="12293" max="12293" width="6.625" style="41" customWidth="1"/>
    <col min="12294" max="12294" width="10.125" style="41" customWidth="1"/>
    <col min="12295" max="12295" width="6.625" style="41" customWidth="1"/>
    <col min="12296" max="12296" width="10.125" style="41" customWidth="1"/>
    <col min="12297" max="12297" width="6.625" style="41" customWidth="1"/>
    <col min="12298" max="12298" width="10.125" style="41" customWidth="1"/>
    <col min="12299" max="12299" width="6.25" style="41" customWidth="1"/>
    <col min="12300" max="12300" width="9.375" style="41" customWidth="1"/>
    <col min="12301" max="12301" width="1.125" style="41" customWidth="1"/>
    <col min="12302" max="12544" width="10" style="41"/>
    <col min="12545" max="12545" width="1.25" style="41" customWidth="1"/>
    <col min="12546" max="12546" width="11.375" style="41" customWidth="1"/>
    <col min="12547" max="12547" width="6.625" style="41" customWidth="1"/>
    <col min="12548" max="12548" width="10.125" style="41" customWidth="1"/>
    <col min="12549" max="12549" width="6.625" style="41" customWidth="1"/>
    <col min="12550" max="12550" width="10.125" style="41" customWidth="1"/>
    <col min="12551" max="12551" width="6.625" style="41" customWidth="1"/>
    <col min="12552" max="12552" width="10.125" style="41" customWidth="1"/>
    <col min="12553" max="12553" width="6.625" style="41" customWidth="1"/>
    <col min="12554" max="12554" width="10.125" style="41" customWidth="1"/>
    <col min="12555" max="12555" width="6.25" style="41" customWidth="1"/>
    <col min="12556" max="12556" width="9.375" style="41" customWidth="1"/>
    <col min="12557" max="12557" width="1.125" style="41" customWidth="1"/>
    <col min="12558" max="12800" width="10" style="41"/>
    <col min="12801" max="12801" width="1.25" style="41" customWidth="1"/>
    <col min="12802" max="12802" width="11.375" style="41" customWidth="1"/>
    <col min="12803" max="12803" width="6.625" style="41" customWidth="1"/>
    <col min="12804" max="12804" width="10.125" style="41" customWidth="1"/>
    <col min="12805" max="12805" width="6.625" style="41" customWidth="1"/>
    <col min="12806" max="12806" width="10.125" style="41" customWidth="1"/>
    <col min="12807" max="12807" width="6.625" style="41" customWidth="1"/>
    <col min="12808" max="12808" width="10.125" style="41" customWidth="1"/>
    <col min="12809" max="12809" width="6.625" style="41" customWidth="1"/>
    <col min="12810" max="12810" width="10.125" style="41" customWidth="1"/>
    <col min="12811" max="12811" width="6.25" style="41" customWidth="1"/>
    <col min="12812" max="12812" width="9.375" style="41" customWidth="1"/>
    <col min="12813" max="12813" width="1.125" style="41" customWidth="1"/>
    <col min="12814" max="13056" width="10" style="41"/>
    <col min="13057" max="13057" width="1.25" style="41" customWidth="1"/>
    <col min="13058" max="13058" width="11.375" style="41" customWidth="1"/>
    <col min="13059" max="13059" width="6.625" style="41" customWidth="1"/>
    <col min="13060" max="13060" width="10.125" style="41" customWidth="1"/>
    <col min="13061" max="13061" width="6.625" style="41" customWidth="1"/>
    <col min="13062" max="13062" width="10.125" style="41" customWidth="1"/>
    <col min="13063" max="13063" width="6.625" style="41" customWidth="1"/>
    <col min="13064" max="13064" width="10.125" style="41" customWidth="1"/>
    <col min="13065" max="13065" width="6.625" style="41" customWidth="1"/>
    <col min="13066" max="13066" width="10.125" style="41" customWidth="1"/>
    <col min="13067" max="13067" width="6.25" style="41" customWidth="1"/>
    <col min="13068" max="13068" width="9.375" style="41" customWidth="1"/>
    <col min="13069" max="13069" width="1.125" style="41" customWidth="1"/>
    <col min="13070" max="13312" width="10" style="41"/>
    <col min="13313" max="13313" width="1.25" style="41" customWidth="1"/>
    <col min="13314" max="13314" width="11.375" style="41" customWidth="1"/>
    <col min="13315" max="13315" width="6.625" style="41" customWidth="1"/>
    <col min="13316" max="13316" width="10.125" style="41" customWidth="1"/>
    <col min="13317" max="13317" width="6.625" style="41" customWidth="1"/>
    <col min="13318" max="13318" width="10.125" style="41" customWidth="1"/>
    <col min="13319" max="13319" width="6.625" style="41" customWidth="1"/>
    <col min="13320" max="13320" width="10.125" style="41" customWidth="1"/>
    <col min="13321" max="13321" width="6.625" style="41" customWidth="1"/>
    <col min="13322" max="13322" width="10.125" style="41" customWidth="1"/>
    <col min="13323" max="13323" width="6.25" style="41" customWidth="1"/>
    <col min="13324" max="13324" width="9.375" style="41" customWidth="1"/>
    <col min="13325" max="13325" width="1.125" style="41" customWidth="1"/>
    <col min="13326" max="13568" width="10" style="41"/>
    <col min="13569" max="13569" width="1.25" style="41" customWidth="1"/>
    <col min="13570" max="13570" width="11.375" style="41" customWidth="1"/>
    <col min="13571" max="13571" width="6.625" style="41" customWidth="1"/>
    <col min="13572" max="13572" width="10.125" style="41" customWidth="1"/>
    <col min="13573" max="13573" width="6.625" style="41" customWidth="1"/>
    <col min="13574" max="13574" width="10.125" style="41" customWidth="1"/>
    <col min="13575" max="13575" width="6.625" style="41" customWidth="1"/>
    <col min="13576" max="13576" width="10.125" style="41" customWidth="1"/>
    <col min="13577" max="13577" width="6.625" style="41" customWidth="1"/>
    <col min="13578" max="13578" width="10.125" style="41" customWidth="1"/>
    <col min="13579" max="13579" width="6.25" style="41" customWidth="1"/>
    <col min="13580" max="13580" width="9.375" style="41" customWidth="1"/>
    <col min="13581" max="13581" width="1.125" style="41" customWidth="1"/>
    <col min="13582" max="13824" width="10" style="41"/>
    <col min="13825" max="13825" width="1.25" style="41" customWidth="1"/>
    <col min="13826" max="13826" width="11.375" style="41" customWidth="1"/>
    <col min="13827" max="13827" width="6.625" style="41" customWidth="1"/>
    <col min="13828" max="13828" width="10.125" style="41" customWidth="1"/>
    <col min="13829" max="13829" width="6.625" style="41" customWidth="1"/>
    <col min="13830" max="13830" width="10.125" style="41" customWidth="1"/>
    <col min="13831" max="13831" width="6.625" style="41" customWidth="1"/>
    <col min="13832" max="13832" width="10.125" style="41" customWidth="1"/>
    <col min="13833" max="13833" width="6.625" style="41" customWidth="1"/>
    <col min="13834" max="13834" width="10.125" style="41" customWidth="1"/>
    <col min="13835" max="13835" width="6.25" style="41" customWidth="1"/>
    <col min="13836" max="13836" width="9.375" style="41" customWidth="1"/>
    <col min="13837" max="13837" width="1.125" style="41" customWidth="1"/>
    <col min="13838" max="14080" width="10" style="41"/>
    <col min="14081" max="14081" width="1.25" style="41" customWidth="1"/>
    <col min="14082" max="14082" width="11.375" style="41" customWidth="1"/>
    <col min="14083" max="14083" width="6.625" style="41" customWidth="1"/>
    <col min="14084" max="14084" width="10.125" style="41" customWidth="1"/>
    <col min="14085" max="14085" width="6.625" style="41" customWidth="1"/>
    <col min="14086" max="14086" width="10.125" style="41" customWidth="1"/>
    <col min="14087" max="14087" width="6.625" style="41" customWidth="1"/>
    <col min="14088" max="14088" width="10.125" style="41" customWidth="1"/>
    <col min="14089" max="14089" width="6.625" style="41" customWidth="1"/>
    <col min="14090" max="14090" width="10.125" style="41" customWidth="1"/>
    <col min="14091" max="14091" width="6.25" style="41" customWidth="1"/>
    <col min="14092" max="14092" width="9.375" style="41" customWidth="1"/>
    <col min="14093" max="14093" width="1.125" style="41" customWidth="1"/>
    <col min="14094" max="14336" width="10" style="41"/>
    <col min="14337" max="14337" width="1.25" style="41" customWidth="1"/>
    <col min="14338" max="14338" width="11.375" style="41" customWidth="1"/>
    <col min="14339" max="14339" width="6.625" style="41" customWidth="1"/>
    <col min="14340" max="14340" width="10.125" style="41" customWidth="1"/>
    <col min="14341" max="14341" width="6.625" style="41" customWidth="1"/>
    <col min="14342" max="14342" width="10.125" style="41" customWidth="1"/>
    <col min="14343" max="14343" width="6.625" style="41" customWidth="1"/>
    <col min="14344" max="14344" width="10.125" style="41" customWidth="1"/>
    <col min="14345" max="14345" width="6.625" style="41" customWidth="1"/>
    <col min="14346" max="14346" width="10.125" style="41" customWidth="1"/>
    <col min="14347" max="14347" width="6.25" style="41" customWidth="1"/>
    <col min="14348" max="14348" width="9.375" style="41" customWidth="1"/>
    <col min="14349" max="14349" width="1.125" style="41" customWidth="1"/>
    <col min="14350" max="14592" width="10" style="41"/>
    <col min="14593" max="14593" width="1.25" style="41" customWidth="1"/>
    <col min="14594" max="14594" width="11.375" style="41" customWidth="1"/>
    <col min="14595" max="14595" width="6.625" style="41" customWidth="1"/>
    <col min="14596" max="14596" width="10.125" style="41" customWidth="1"/>
    <col min="14597" max="14597" width="6.625" style="41" customWidth="1"/>
    <col min="14598" max="14598" width="10.125" style="41" customWidth="1"/>
    <col min="14599" max="14599" width="6.625" style="41" customWidth="1"/>
    <col min="14600" max="14600" width="10.125" style="41" customWidth="1"/>
    <col min="14601" max="14601" width="6.625" style="41" customWidth="1"/>
    <col min="14602" max="14602" width="10.125" style="41" customWidth="1"/>
    <col min="14603" max="14603" width="6.25" style="41" customWidth="1"/>
    <col min="14604" max="14604" width="9.375" style="41" customWidth="1"/>
    <col min="14605" max="14605" width="1.125" style="41" customWidth="1"/>
    <col min="14606" max="14848" width="10" style="41"/>
    <col min="14849" max="14849" width="1.25" style="41" customWidth="1"/>
    <col min="14850" max="14850" width="11.375" style="41" customWidth="1"/>
    <col min="14851" max="14851" width="6.625" style="41" customWidth="1"/>
    <col min="14852" max="14852" width="10.125" style="41" customWidth="1"/>
    <col min="14853" max="14853" width="6.625" style="41" customWidth="1"/>
    <col min="14854" max="14854" width="10.125" style="41" customWidth="1"/>
    <col min="14855" max="14855" width="6.625" style="41" customWidth="1"/>
    <col min="14856" max="14856" width="10.125" style="41" customWidth="1"/>
    <col min="14857" max="14857" width="6.625" style="41" customWidth="1"/>
    <col min="14858" max="14858" width="10.125" style="41" customWidth="1"/>
    <col min="14859" max="14859" width="6.25" style="41" customWidth="1"/>
    <col min="14860" max="14860" width="9.375" style="41" customWidth="1"/>
    <col min="14861" max="14861" width="1.125" style="41" customWidth="1"/>
    <col min="14862" max="15104" width="10" style="41"/>
    <col min="15105" max="15105" width="1.25" style="41" customWidth="1"/>
    <col min="15106" max="15106" width="11.375" style="41" customWidth="1"/>
    <col min="15107" max="15107" width="6.625" style="41" customWidth="1"/>
    <col min="15108" max="15108" width="10.125" style="41" customWidth="1"/>
    <col min="15109" max="15109" width="6.625" style="41" customWidth="1"/>
    <col min="15110" max="15110" width="10.125" style="41" customWidth="1"/>
    <col min="15111" max="15111" width="6.625" style="41" customWidth="1"/>
    <col min="15112" max="15112" width="10.125" style="41" customWidth="1"/>
    <col min="15113" max="15113" width="6.625" style="41" customWidth="1"/>
    <col min="15114" max="15114" width="10.125" style="41" customWidth="1"/>
    <col min="15115" max="15115" width="6.25" style="41" customWidth="1"/>
    <col min="15116" max="15116" width="9.375" style="41" customWidth="1"/>
    <col min="15117" max="15117" width="1.125" style="41" customWidth="1"/>
    <col min="15118" max="15360" width="10" style="41"/>
    <col min="15361" max="15361" width="1.25" style="41" customWidth="1"/>
    <col min="15362" max="15362" width="11.375" style="41" customWidth="1"/>
    <col min="15363" max="15363" width="6.625" style="41" customWidth="1"/>
    <col min="15364" max="15364" width="10.125" style="41" customWidth="1"/>
    <col min="15365" max="15365" width="6.625" style="41" customWidth="1"/>
    <col min="15366" max="15366" width="10.125" style="41" customWidth="1"/>
    <col min="15367" max="15367" width="6.625" style="41" customWidth="1"/>
    <col min="15368" max="15368" width="10.125" style="41" customWidth="1"/>
    <col min="15369" max="15369" width="6.625" style="41" customWidth="1"/>
    <col min="15370" max="15370" width="10.125" style="41" customWidth="1"/>
    <col min="15371" max="15371" width="6.25" style="41" customWidth="1"/>
    <col min="15372" max="15372" width="9.375" style="41" customWidth="1"/>
    <col min="15373" max="15373" width="1.125" style="41" customWidth="1"/>
    <col min="15374" max="15616" width="10" style="41"/>
    <col min="15617" max="15617" width="1.25" style="41" customWidth="1"/>
    <col min="15618" max="15618" width="11.375" style="41" customWidth="1"/>
    <col min="15619" max="15619" width="6.625" style="41" customWidth="1"/>
    <col min="15620" max="15620" width="10.125" style="41" customWidth="1"/>
    <col min="15621" max="15621" width="6.625" style="41" customWidth="1"/>
    <col min="15622" max="15622" width="10.125" style="41" customWidth="1"/>
    <col min="15623" max="15623" width="6.625" style="41" customWidth="1"/>
    <col min="15624" max="15624" width="10.125" style="41" customWidth="1"/>
    <col min="15625" max="15625" width="6.625" style="41" customWidth="1"/>
    <col min="15626" max="15626" width="10.125" style="41" customWidth="1"/>
    <col min="15627" max="15627" width="6.25" style="41" customWidth="1"/>
    <col min="15628" max="15628" width="9.375" style="41" customWidth="1"/>
    <col min="15629" max="15629" width="1.125" style="41" customWidth="1"/>
    <col min="15630" max="15872" width="10" style="41"/>
    <col min="15873" max="15873" width="1.25" style="41" customWidth="1"/>
    <col min="15874" max="15874" width="11.375" style="41" customWidth="1"/>
    <col min="15875" max="15875" width="6.625" style="41" customWidth="1"/>
    <col min="15876" max="15876" width="10.125" style="41" customWidth="1"/>
    <col min="15877" max="15877" width="6.625" style="41" customWidth="1"/>
    <col min="15878" max="15878" width="10.125" style="41" customWidth="1"/>
    <col min="15879" max="15879" width="6.625" style="41" customWidth="1"/>
    <col min="15880" max="15880" width="10.125" style="41" customWidth="1"/>
    <col min="15881" max="15881" width="6.625" style="41" customWidth="1"/>
    <col min="15882" max="15882" width="10.125" style="41" customWidth="1"/>
    <col min="15883" max="15883" width="6.25" style="41" customWidth="1"/>
    <col min="15884" max="15884" width="9.375" style="41" customWidth="1"/>
    <col min="15885" max="15885" width="1.125" style="41" customWidth="1"/>
    <col min="15886" max="16128" width="10" style="41"/>
    <col min="16129" max="16129" width="1.25" style="41" customWidth="1"/>
    <col min="16130" max="16130" width="11.375" style="41" customWidth="1"/>
    <col min="16131" max="16131" width="6.625" style="41" customWidth="1"/>
    <col min="16132" max="16132" width="10.125" style="41" customWidth="1"/>
    <col min="16133" max="16133" width="6.625" style="41" customWidth="1"/>
    <col min="16134" max="16134" width="10.125" style="41" customWidth="1"/>
    <col min="16135" max="16135" width="6.625" style="41" customWidth="1"/>
    <col min="16136" max="16136" width="10.125" style="41" customWidth="1"/>
    <col min="16137" max="16137" width="6.625" style="41" customWidth="1"/>
    <col min="16138" max="16138" width="10.125" style="41" customWidth="1"/>
    <col min="16139" max="16139" width="6.25" style="41" customWidth="1"/>
    <col min="16140" max="16140" width="9.375" style="41" customWidth="1"/>
    <col min="16141" max="16141" width="1.125" style="41" customWidth="1"/>
    <col min="16142" max="16384" width="10" style="41"/>
  </cols>
  <sheetData>
    <row r="1" spans="2:12" ht="33" customHeight="1" x14ac:dyDescent="0.2">
      <c r="B1" s="43" t="s">
        <v>80</v>
      </c>
      <c r="C1" s="53"/>
      <c r="D1" s="53"/>
      <c r="E1" s="53"/>
      <c r="F1" s="53"/>
      <c r="G1" s="53"/>
      <c r="H1" s="53"/>
      <c r="I1" s="53"/>
      <c r="J1" s="48" t="s">
        <v>82</v>
      </c>
      <c r="K1" s="53"/>
    </row>
    <row r="2" spans="2:12" x14ac:dyDescent="0.2">
      <c r="C2" s="66"/>
      <c r="F2" s="48" t="s">
        <v>40</v>
      </c>
      <c r="K2" s="55"/>
    </row>
    <row r="3" spans="2:12" ht="15" customHeight="1" x14ac:dyDescent="0.2">
      <c r="B3" s="123" t="s">
        <v>2</v>
      </c>
      <c r="C3" s="126" t="s">
        <v>73</v>
      </c>
      <c r="D3" s="145"/>
      <c r="E3" s="146"/>
      <c r="F3" s="147"/>
    </row>
    <row r="4" spans="2:12" ht="15" customHeight="1" x14ac:dyDescent="0.2">
      <c r="B4" s="124"/>
      <c r="C4" s="137" t="s">
        <v>46</v>
      </c>
      <c r="D4" s="138"/>
      <c r="E4" s="137" t="s">
        <v>47</v>
      </c>
      <c r="F4" s="138"/>
    </row>
    <row r="5" spans="2:12" ht="15" customHeight="1" x14ac:dyDescent="0.2">
      <c r="B5" s="44" t="s">
        <v>17</v>
      </c>
      <c r="C5" s="139">
        <v>519</v>
      </c>
      <c r="D5" s="140"/>
      <c r="E5" s="139">
        <v>127499</v>
      </c>
      <c r="F5" s="140"/>
    </row>
    <row r="6" spans="2:12" ht="15" customHeight="1" x14ac:dyDescent="0.2">
      <c r="B6" s="44" t="s">
        <v>49</v>
      </c>
      <c r="C6" s="141">
        <v>16793</v>
      </c>
      <c r="D6" s="142"/>
      <c r="E6" s="141">
        <v>2854545</v>
      </c>
      <c r="F6" s="142"/>
      <c r="G6" s="68" t="s">
        <v>74</v>
      </c>
      <c r="H6" s="69" t="s">
        <v>62</v>
      </c>
    </row>
    <row r="7" spans="2:12" ht="15" customHeight="1" x14ac:dyDescent="0.2">
      <c r="B7" s="47" t="s">
        <v>31</v>
      </c>
      <c r="C7" s="143">
        <f>C5+C6</f>
        <v>17312</v>
      </c>
      <c r="D7" s="144"/>
      <c r="E7" s="143">
        <f>E5+E6</f>
        <v>2982044</v>
      </c>
      <c r="F7" s="144"/>
      <c r="G7" s="69"/>
      <c r="H7" s="69" t="s">
        <v>75</v>
      </c>
    </row>
    <row r="8" spans="2:12" ht="22.5" customHeight="1" x14ac:dyDescent="0.2">
      <c r="B8" s="48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2:12" ht="22.5" customHeight="1" x14ac:dyDescent="0.2">
      <c r="B9" s="48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2:12" ht="33" customHeight="1" x14ac:dyDescent="0.2">
      <c r="B10" s="43" t="s">
        <v>81</v>
      </c>
      <c r="C10" s="53"/>
      <c r="D10" s="53"/>
      <c r="E10" s="53"/>
      <c r="F10" s="53"/>
      <c r="G10" s="53"/>
      <c r="H10" s="53"/>
      <c r="I10" s="53"/>
      <c r="J10" s="48"/>
      <c r="K10" s="53"/>
    </row>
    <row r="11" spans="2:12" x14ac:dyDescent="0.2">
      <c r="C11" s="66"/>
      <c r="J11" s="48" t="s">
        <v>40</v>
      </c>
      <c r="K11" s="55"/>
    </row>
    <row r="12" spans="2:12" ht="29.25" customHeight="1" x14ac:dyDescent="0.2">
      <c r="B12" s="123" t="s">
        <v>2</v>
      </c>
      <c r="C12" s="153" t="s">
        <v>76</v>
      </c>
      <c r="D12" s="154"/>
      <c r="E12" s="150" t="s">
        <v>77</v>
      </c>
      <c r="F12" s="151"/>
      <c r="G12" s="148" t="s">
        <v>78</v>
      </c>
      <c r="H12" s="149"/>
      <c r="I12" s="119" t="s">
        <v>52</v>
      </c>
      <c r="J12" s="120"/>
    </row>
    <row r="13" spans="2:12" ht="15" customHeight="1" x14ac:dyDescent="0.2">
      <c r="B13" s="124"/>
      <c r="C13" s="50" t="s">
        <v>46</v>
      </c>
      <c r="D13" s="50" t="s">
        <v>47</v>
      </c>
      <c r="E13" s="50" t="s">
        <v>46</v>
      </c>
      <c r="F13" s="50" t="s">
        <v>47</v>
      </c>
      <c r="G13" s="50" t="s">
        <v>46</v>
      </c>
      <c r="H13" s="50" t="s">
        <v>47</v>
      </c>
      <c r="I13" s="50" t="s">
        <v>46</v>
      </c>
      <c r="J13" s="50" t="s">
        <v>47</v>
      </c>
    </row>
    <row r="14" spans="2:12" ht="15" customHeight="1" x14ac:dyDescent="0.2">
      <c r="B14" s="44" t="s">
        <v>17</v>
      </c>
      <c r="C14" s="32">
        <v>99</v>
      </c>
      <c r="D14" s="15">
        <v>22954</v>
      </c>
      <c r="E14" s="15">
        <v>186</v>
      </c>
      <c r="F14" s="15">
        <v>13902</v>
      </c>
      <c r="G14" s="15">
        <v>85</v>
      </c>
      <c r="H14" s="15">
        <v>5526</v>
      </c>
      <c r="I14" s="15">
        <f>SUM(C14,E14,G14)</f>
        <v>370</v>
      </c>
      <c r="J14" s="15">
        <f>SUM(D14,F14,H14)</f>
        <v>42382</v>
      </c>
    </row>
    <row r="15" spans="2:12" ht="15" customHeight="1" x14ac:dyDescent="0.2">
      <c r="B15" s="45" t="s">
        <v>48</v>
      </c>
      <c r="C15" s="51">
        <f>IF(ISERROR(C14/$I$14*100)=TRUE,0,C14/$I$14*100)</f>
        <v>26.756756756756754</v>
      </c>
      <c r="D15" s="51">
        <f>IF(ISERROR(D14/$J$14*100)=TRUE,0,D14/$J$14*100)</f>
        <v>54.159784814307969</v>
      </c>
      <c r="E15" s="51">
        <f>IF(ISERROR(E14/$I$14*100)=TRUE,0,E14/$I$14*100)</f>
        <v>50.270270270270267</v>
      </c>
      <c r="F15" s="51">
        <f>IF(ISERROR(F14/$J$14*100)=TRUE,0,F14/$J$14*100)</f>
        <v>32.801661082535041</v>
      </c>
      <c r="G15" s="51">
        <f>IF(ISERROR(G14/$I$14*100)=TRUE,0,G14/$I$14*100)</f>
        <v>22.972972972972975</v>
      </c>
      <c r="H15" s="51">
        <f>IF(ISERROR(H14/$J$14*100)=TRUE,0,H14/$J$14*100)</f>
        <v>13.038554103157002</v>
      </c>
      <c r="I15" s="51">
        <f>IF(ISERROR(I14/$I$14*100)=TRUE,0,I14/$I$14*100)</f>
        <v>100</v>
      </c>
      <c r="J15" s="51">
        <f>IF(ISERROR(J14/$J$14*100)=TRUE,0,J14/$J$14*100)</f>
        <v>100</v>
      </c>
    </row>
    <row r="16" spans="2:12" ht="15" customHeight="1" x14ac:dyDescent="0.2">
      <c r="B16" s="44" t="s">
        <v>49</v>
      </c>
      <c r="C16" s="15">
        <v>3600</v>
      </c>
      <c r="D16" s="15">
        <v>315680</v>
      </c>
      <c r="E16" s="15">
        <v>2938</v>
      </c>
      <c r="F16" s="15">
        <v>166014</v>
      </c>
      <c r="G16" s="15">
        <v>2452</v>
      </c>
      <c r="H16" s="15">
        <v>84960</v>
      </c>
      <c r="I16" s="15">
        <f>SUM(C16,E16,G16)</f>
        <v>8990</v>
      </c>
      <c r="J16" s="15">
        <f>SUM(D16,F16,H16)</f>
        <v>566654</v>
      </c>
    </row>
    <row r="17" spans="2:12" ht="15" customHeight="1" x14ac:dyDescent="0.2">
      <c r="B17" s="46" t="s">
        <v>48</v>
      </c>
      <c r="C17" s="51">
        <f>IF(ISERROR(C16/$I$16*100)=TRUE,0,C16/$I$16*100)</f>
        <v>40.044493882091217</v>
      </c>
      <c r="D17" s="51">
        <f>IF(ISERROR(D16/$J$16*100)=TRUE,0,D16/$J$16*100)</f>
        <v>55.709480564859682</v>
      </c>
      <c r="E17" s="51">
        <f>IF(ISERROR(E16/$I$16*100)=TRUE,0,E16/$I$16*100)</f>
        <v>32.680756395995552</v>
      </c>
      <c r="F17" s="51">
        <f>IF(ISERROR(F16/$J$16*100)=TRUE,0,F16/$J$16*100)</f>
        <v>29.297243114846093</v>
      </c>
      <c r="G17" s="51">
        <f>IF(ISERROR(G16/$I$16*100)=TRUE,0,G16/$I$16*100)</f>
        <v>27.274749721913238</v>
      </c>
      <c r="H17" s="51">
        <f>IF(ISERROR(H16/$J$16*100)=TRUE,0,H16/$J$16*100)</f>
        <v>14.993276320294219</v>
      </c>
      <c r="I17" s="51">
        <f>IF(ISERROR(I16/$I$16*100)=TRUE,0,I16/$I$16*100)</f>
        <v>100</v>
      </c>
      <c r="J17" s="51">
        <f>IF(ISERROR(J16/$J$16*100)=TRUE,0,J16/$J$16*100)</f>
        <v>100</v>
      </c>
    </row>
    <row r="18" spans="2:12" ht="15" customHeight="1" x14ac:dyDescent="0.2">
      <c r="B18" s="47" t="s">
        <v>31</v>
      </c>
      <c r="C18" s="52">
        <f t="shared" ref="C18:H18" si="0">C14+C16</f>
        <v>3699</v>
      </c>
      <c r="D18" s="52">
        <f t="shared" si="0"/>
        <v>338634</v>
      </c>
      <c r="E18" s="52">
        <f t="shared" si="0"/>
        <v>3124</v>
      </c>
      <c r="F18" s="52">
        <f t="shared" si="0"/>
        <v>179916</v>
      </c>
      <c r="G18" s="52">
        <f t="shared" si="0"/>
        <v>2537</v>
      </c>
      <c r="H18" s="52">
        <f t="shared" si="0"/>
        <v>90486</v>
      </c>
      <c r="I18" s="52">
        <f>SUM(C18,E18,G18)</f>
        <v>9360</v>
      </c>
      <c r="J18" s="52">
        <f>SUM(D18,F18,H18)</f>
        <v>609036</v>
      </c>
    </row>
    <row r="19" spans="2:12" ht="15" customHeight="1" x14ac:dyDescent="0.2">
      <c r="B19" s="45" t="s">
        <v>48</v>
      </c>
      <c r="C19" s="51">
        <f>IF(ISERROR(C18/$I$18*100)=TRUE,0,C18/$I$18*100)</f>
        <v>39.519230769230766</v>
      </c>
      <c r="D19" s="51">
        <f>IF(ISERROR(D18/$J$18*100)=TRUE,0,D18/$J$18*100)</f>
        <v>55.601639311961861</v>
      </c>
      <c r="E19" s="51">
        <f>IF(ISERROR(E18/$I$18*100)=TRUE,0,E18/$I$18*100)</f>
        <v>33.376068376068375</v>
      </c>
      <c r="F19" s="51">
        <f>IF(ISERROR(F18/$J$18*100)=TRUE,0,F18/$J$18*100)</f>
        <v>29.54111087029338</v>
      </c>
      <c r="G19" s="51">
        <f>IF(ISERROR(G18/$I$18*100)=TRUE,0,G18/$I$18*100)</f>
        <v>27.104700854700852</v>
      </c>
      <c r="H19" s="51">
        <f>IF(ISERROR(H18/$J$18*100)=TRUE,0,H18/$J$18*100)</f>
        <v>14.857249817744764</v>
      </c>
      <c r="I19" s="51">
        <f>IF(ISERROR(I18/$I$18*100)=TRUE,0,I18/$I$18*100)</f>
        <v>100</v>
      </c>
      <c r="J19" s="51">
        <f>IF(ISERROR(J18/$J$18*100)=TRUE,0,J18/$J$18*100)</f>
        <v>100</v>
      </c>
    </row>
    <row r="20" spans="2:12" ht="22.5" customHeight="1" x14ac:dyDescent="0.2">
      <c r="B20" s="48"/>
      <c r="C20" s="53"/>
      <c r="D20" s="53"/>
      <c r="E20" s="53"/>
      <c r="F20" s="53"/>
      <c r="G20" s="53"/>
      <c r="H20" s="53"/>
      <c r="I20" s="53"/>
      <c r="J20" s="53"/>
      <c r="K20" s="53"/>
      <c r="L20" s="53"/>
    </row>
    <row r="21" spans="2:12" ht="22.5" customHeight="1" x14ac:dyDescent="0.2">
      <c r="B21" s="48"/>
      <c r="C21" s="53"/>
      <c r="D21" s="53"/>
      <c r="E21" s="53"/>
      <c r="F21" s="53"/>
      <c r="G21" s="53"/>
      <c r="H21" s="53"/>
      <c r="I21" s="53"/>
      <c r="J21" s="53"/>
      <c r="K21" s="53"/>
      <c r="L21" s="53"/>
    </row>
    <row r="22" spans="2:12" ht="22.5" customHeight="1" x14ac:dyDescent="0.2">
      <c r="B22" s="43" t="s">
        <v>8</v>
      </c>
      <c r="C22" s="53"/>
      <c r="D22" s="53"/>
      <c r="E22" s="53"/>
      <c r="F22" s="53"/>
      <c r="G22" s="53"/>
      <c r="H22" s="53"/>
      <c r="I22" s="53"/>
      <c r="J22" s="53"/>
      <c r="K22" s="53"/>
      <c r="L22" s="48"/>
    </row>
    <row r="23" spans="2:12" ht="12" customHeight="1" x14ac:dyDescent="0.2">
      <c r="C23" s="66"/>
      <c r="H23" s="48" t="s">
        <v>40</v>
      </c>
      <c r="K23" s="55"/>
    </row>
    <row r="24" spans="2:12" ht="15" customHeight="1" x14ac:dyDescent="0.2">
      <c r="B24" s="123" t="s">
        <v>2</v>
      </c>
      <c r="C24" s="150" t="s">
        <v>79</v>
      </c>
      <c r="D24" s="151"/>
      <c r="E24" s="150" t="s">
        <v>23</v>
      </c>
      <c r="F24" s="151"/>
      <c r="G24" s="152" t="s">
        <v>52</v>
      </c>
      <c r="H24" s="149"/>
    </row>
    <row r="25" spans="2:12" ht="15" customHeight="1" x14ac:dyDescent="0.2">
      <c r="B25" s="124"/>
      <c r="C25" s="50" t="s">
        <v>46</v>
      </c>
      <c r="D25" s="50" t="s">
        <v>47</v>
      </c>
      <c r="E25" s="50" t="s">
        <v>46</v>
      </c>
      <c r="F25" s="50" t="s">
        <v>47</v>
      </c>
      <c r="G25" s="50" t="s">
        <v>46</v>
      </c>
      <c r="H25" s="50" t="s">
        <v>47</v>
      </c>
    </row>
    <row r="26" spans="2:12" ht="15" customHeight="1" x14ac:dyDescent="0.2">
      <c r="B26" s="44" t="s">
        <v>17</v>
      </c>
      <c r="C26" s="32">
        <v>7672</v>
      </c>
      <c r="D26" s="15">
        <v>512182</v>
      </c>
      <c r="E26" s="15">
        <v>34228</v>
      </c>
      <c r="F26" s="15">
        <v>2200767</v>
      </c>
      <c r="G26" s="15">
        <f>SUM(C26,E26)</f>
        <v>41900</v>
      </c>
      <c r="H26" s="15">
        <f>SUM(D26,F26)</f>
        <v>2712949</v>
      </c>
    </row>
    <row r="27" spans="2:12" ht="15" customHeight="1" x14ac:dyDescent="0.2">
      <c r="B27" s="45" t="s">
        <v>48</v>
      </c>
      <c r="C27" s="51">
        <f>IF(ISERROR(C26/$G$26*100)=TRUE,0,C26/$G$26*100)</f>
        <v>18.310262529832936</v>
      </c>
      <c r="D27" s="51">
        <f>IF(ISERROR(D26/$H$26*100)=TRUE,0,D26/$H$26*100)</f>
        <v>18.879160647693709</v>
      </c>
      <c r="E27" s="51">
        <f>IF(ISERROR(E26/$G$26*100)=TRUE,0,E26/$G$26*100)</f>
        <v>81.689737470167074</v>
      </c>
      <c r="F27" s="51">
        <f>IF(ISERROR(F26/$H$26*100)=TRUE,0,F26/$H$26*100)</f>
        <v>81.120839352306291</v>
      </c>
      <c r="G27" s="51">
        <f>IF(ISERROR(G26/$G$26*100)=TRUE,0,G26/$G$26*100)</f>
        <v>100</v>
      </c>
      <c r="H27" s="51">
        <f>IF(ISERROR(H26/$H$26*100)=TRUE,0,H26/$H$26*100)</f>
        <v>100</v>
      </c>
    </row>
    <row r="28" spans="2:12" ht="15" customHeight="1" x14ac:dyDescent="0.2">
      <c r="B28" s="44" t="s">
        <v>49</v>
      </c>
      <c r="C28" s="15">
        <v>61945</v>
      </c>
      <c r="D28" s="15">
        <v>4359728</v>
      </c>
      <c r="E28" s="15">
        <v>323083</v>
      </c>
      <c r="F28" s="15">
        <v>22255102</v>
      </c>
      <c r="G28" s="15">
        <f>SUM(C28,E28)</f>
        <v>385028</v>
      </c>
      <c r="H28" s="15">
        <f>SUM(D28,F28)</f>
        <v>26614830</v>
      </c>
    </row>
    <row r="29" spans="2:12" ht="15" customHeight="1" x14ac:dyDescent="0.2">
      <c r="B29" s="46" t="s">
        <v>48</v>
      </c>
      <c r="C29" s="51">
        <f>IF(ISERROR(C28/$G$28*100)=TRUE,0,C28/$G$28*100)</f>
        <v>16.088440321223391</v>
      </c>
      <c r="D29" s="51">
        <f>IF(ISERROR(D28/$H$28*100)=TRUE,0,D28/$H$28*100)</f>
        <v>16.38082227089183</v>
      </c>
      <c r="E29" s="51">
        <f>IF(ISERROR(E28/$G$28*100)=TRUE,0,E28/$G$28*100)</f>
        <v>83.911559678776598</v>
      </c>
      <c r="F29" s="51">
        <f>IF(ISERROR(F28/$H$28*100)=TRUE,0,F28/$H$28*100)</f>
        <v>83.619177729108173</v>
      </c>
      <c r="G29" s="51">
        <f>IF(ISERROR(G28/$G$28*100)=TRUE,0,G28/$G$28*100)</f>
        <v>100</v>
      </c>
      <c r="H29" s="51">
        <f>IF(ISERROR(H28/$H$28*100)=TRUE,0,H28/$H$28*100)</f>
        <v>100</v>
      </c>
    </row>
    <row r="30" spans="2:12" ht="15" customHeight="1" x14ac:dyDescent="0.2">
      <c r="B30" s="47" t="s">
        <v>31</v>
      </c>
      <c r="C30" s="52">
        <f>C26+C28</f>
        <v>69617</v>
      </c>
      <c r="D30" s="52">
        <f>D26+D28</f>
        <v>4871910</v>
      </c>
      <c r="E30" s="52">
        <f>E26+E28</f>
        <v>357311</v>
      </c>
      <c r="F30" s="52">
        <f>F26+F28</f>
        <v>24455869</v>
      </c>
      <c r="G30" s="52">
        <f>SUM(C30,E30)</f>
        <v>426928</v>
      </c>
      <c r="H30" s="52">
        <f>SUM(D30,F30)</f>
        <v>29327779</v>
      </c>
    </row>
    <row r="31" spans="2:12" ht="15" customHeight="1" x14ac:dyDescent="0.2">
      <c r="B31" s="45" t="s">
        <v>48</v>
      </c>
      <c r="C31" s="51">
        <f>IF(ISERROR(C30/$G$30*100)=TRUE,0,C30/$G$30*100)</f>
        <v>16.306496645804444</v>
      </c>
      <c r="D31" s="51">
        <f>IF(ISERROR(D30/$H$30*100)=TRUE,0,D30/$H$30*100)</f>
        <v>16.611929597532768</v>
      </c>
      <c r="E31" s="51">
        <f>IF(ISERROR(E30/$G$30*100)=TRUE,0,E30/$G$30*100)</f>
        <v>83.693503354195556</v>
      </c>
      <c r="F31" s="51">
        <f>IF(ISERROR(F30/$H$30*100)=TRUE,0,F30/$H$30*100)</f>
        <v>83.388070402467235</v>
      </c>
      <c r="G31" s="51">
        <f>IF(ISERROR(G30/$G$30*100)=TRUE,0,G30/$G$30*100)</f>
        <v>100</v>
      </c>
      <c r="H31" s="51">
        <f>IF(ISERROR(H30/$H$30*100)=TRUE,0,H30/$H$30*100)</f>
        <v>100</v>
      </c>
    </row>
    <row r="32" spans="2:12" ht="7.5" customHeight="1" x14ac:dyDescent="0.2">
      <c r="B32" s="48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2:12" ht="14.1" customHeight="1" x14ac:dyDescent="0.2">
      <c r="B33" s="48"/>
      <c r="C33" s="53"/>
      <c r="D33" s="53"/>
      <c r="E33" s="53"/>
      <c r="F33" s="53"/>
      <c r="G33" s="53"/>
      <c r="H33" s="53"/>
      <c r="I33" s="53"/>
      <c r="J33" s="53"/>
      <c r="K33" s="53"/>
      <c r="L33" s="53"/>
    </row>
  </sheetData>
  <mergeCells count="19">
    <mergeCell ref="B24:B25"/>
    <mergeCell ref="G12:H12"/>
    <mergeCell ref="I12:J12"/>
    <mergeCell ref="C24:D24"/>
    <mergeCell ref="E24:F24"/>
    <mergeCell ref="G24:H24"/>
    <mergeCell ref="C12:D12"/>
    <mergeCell ref="E12:F12"/>
    <mergeCell ref="E4:F4"/>
    <mergeCell ref="C5:D5"/>
    <mergeCell ref="E5:F5"/>
    <mergeCell ref="B3:B4"/>
    <mergeCell ref="B12:B13"/>
    <mergeCell ref="C6:D6"/>
    <mergeCell ref="E6:F6"/>
    <mergeCell ref="C7:D7"/>
    <mergeCell ref="E7:F7"/>
    <mergeCell ref="C3:F3"/>
    <mergeCell ref="C4:D4"/>
  </mergeCells>
  <phoneticPr fontId="3"/>
  <printOptions horizontalCentered="1"/>
  <pageMargins left="0.59055118110236227" right="0.11811023622047245" top="0.70866141732283472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表１</vt:lpstr>
      <vt:lpstr>表２</vt:lpstr>
      <vt:lpstr>表３</vt:lpstr>
      <vt:lpstr>表４</vt:lpstr>
      <vt:lpstr>表５</vt:lpstr>
      <vt:lpstr>表６・表７</vt:lpstr>
      <vt:lpstr>表８・表９・表１０</vt:lpstr>
      <vt:lpstr>表２!Print_Area</vt:lpstr>
      <vt:lpstr>表３!Print_Area</vt:lpstr>
      <vt:lpstr>表４!Print_Area</vt:lpstr>
      <vt:lpstr>表５!Print_Area</vt:lpstr>
      <vt:lpstr>表６・表７!Print_Area</vt:lpstr>
      <vt:lpstr>表８・表９・表１０!Print_Area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2021-10-29T05:15:52Z</cp:lastPrinted>
  <dcterms:created xsi:type="dcterms:W3CDTF">2017-04-07T11:11:47Z</dcterms:created>
  <dcterms:modified xsi:type="dcterms:W3CDTF">2021-11-26T07:05:47Z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2021-04-09T05:18:27Z</vt:filetime>
  </property>
</Properties>
</file>