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fn._FV" hidden="1">#NAME?</definedName>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'職種別表'!$A$2:$U$97</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<sst xmlns="http://schemas.openxmlformats.org/spreadsheetml/2006/main" count="1282" uniqueCount="330">
  <si>
    <t>年</t>
  </si>
  <si>
    <t>月</t>
  </si>
  <si>
    <t>日公表</t>
  </si>
  <si>
    <t>建設労働需給調査結果</t>
  </si>
  <si>
    <t>月調査）</t>
  </si>
  <si>
    <t>（電話）03-5253-8111【代表】</t>
  </si>
  <si>
    <t>　　　　03-5253-8283【直通】</t>
  </si>
  <si>
    <t>ﾎｰﾑﾍﾟｰｼﾞｱﾄﾞﾚｽ　 http://www.mlit.go.jp</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</si>
  <si>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</si>
  <si>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</si>
  <si>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</si>
  <si>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</si>
  <si>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</si>
  <si>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</si>
  <si>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</si>
  <si>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</si>
  <si>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</si>
  <si>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</si>
  <si>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</si>
  <si>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</si>
  <si>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</si>
  <si>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</si>
  <si>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</si>
  <si>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</si>
  <si>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</si>
  <si>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</si>
  <si>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</si>
  <si>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</si>
  <si>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</si>
  <si>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</si>
  <si>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</si>
  <si>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</si>
  <si>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</si>
  <si>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</si>
  <si>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</si>
  <si>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</si>
  <si>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</si>
  <si>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</si>
  <si>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</si>
  <si>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</si>
  <si>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</si>
  <si>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</si>
  <si>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</si>
  <si>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</si>
  <si>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</si>
  <si>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</si>
  <si>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</si>
  <si>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</si>
  <si>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</si>
  <si>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</si>
  <si>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</si>
  <si>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</si>
  <si>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</si>
  <si>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</si>
  <si>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</si>
  <si>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</si>
  <si>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</si>
  <si>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</si>
  <si>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</si>
  <si>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</si>
  <si>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</si>
  <si>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</si>
  <si>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</si>
  <si>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</si>
  <si>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</si>
  <si>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</si>
  <si>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</si>
  <si>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</si>
  <si>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</si>
  <si>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</si>
  <si>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</si>
  <si>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</si>
  <si>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</si>
  <si>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</si>
  <si>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</si>
  <si>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</si>
  <si>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</si>
  <si>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</si>
  <si>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</si>
  <si>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</si>
  <si>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</si>
  <si>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</si>
  <si>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</si>
  <si>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</si>
  <si>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</si>
  <si>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</si>
  <si>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</si>
  <si>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</si>
  <si>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</si>
  <si>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</si>
  <si>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</si>
  <si>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</si>
  <si>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</si>
  <si>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</si>
  <si>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</si>
  <si>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</si>
  <si>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</si>
  <si>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</si>
  <si>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</si>
  <si>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</si>
  <si>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</si>
  <si>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</si>
  <si>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</si>
  <si>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</si>
  <si>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</si>
  <si>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</si>
  <si>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</si>
  <si>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</si>
  <si>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</si>
  <si>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</si>
  <si>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</si>
  <si>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</si>
  <si>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</si>
  <si>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</si>
  <si>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</si>
  <si>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</si>
  <si>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</si>
  <si>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</si>
  <si>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</si>
  <si>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</si>
  <si>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</si>
  <si>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</si>
  <si>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</si>
  <si>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</si>
  <si>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</si>
  <si>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</si>
  <si>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</si>
  <si>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</si>
  <si>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</si>
  <si>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</si>
  <si>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</si>
  <si>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</si>
  <si>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</si>
  <si>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</si>
  <si>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</si>
  <si>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</si>
  <si>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</si>
  <si>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</si>
  <si>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</si>
  <si>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</si>
  <si>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</si>
  <si>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</si>
  <si>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</si>
  <si>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</si>
  <si>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</si>
  <si>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</si>
  <si>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</si>
  <si>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</si>
  <si>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</si>
  <si>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</si>
  <si>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</si>
  <si>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</si>
  <si>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</si>
  <si>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</si>
  <si>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</si>
  <si>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</si>
  <si>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</si>
  <si>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</si>
  <si>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</si>
  <si>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</si>
  <si>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</si>
  <si>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</si>
  <si>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</si>
  <si>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</si>
  <si>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</si>
  <si>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</si>
  <si>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</si>
  <si>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</si>
  <si>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</si>
  <si>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</si>
  <si>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</si>
  <si>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</si>
  <si>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</si>
  <si>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</si>
  <si>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</si>
  <si>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</si>
  <si>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</si>
  <si>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</si>
  <si>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</si>
  <si>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</si>
  <si>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</si>
  <si>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</si>
  <si>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</si>
  <si>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</si>
  <si>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</si>
  <si>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</si>
  <si>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</si>
  <si>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</si>
  <si>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</si>
  <si>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</si>
  <si>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</si>
  <si>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</si>
  <si>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</si>
  <si>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</si>
  <si>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</si>
  <si>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</si>
  <si>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</si>
  <si>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</si>
  <si>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</si>
  <si>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</si>
  <si>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</si>
  <si>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</si>
  <si>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</si>
  <si>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</si>
  <si>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</si>
  <si>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</si>
  <si>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</si>
  <si>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</si>
  <si>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</si>
  <si>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</si>
  <si>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</si>
  <si>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</si>
  <si>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</si>
  <si>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</si>
  <si>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</si>
  <si>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</si>
  <si>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</si>
  <si>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</si>
  <si>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</si>
  <si>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</si>
  <si>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</si>
  <si>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</si>
  <si>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</si>
  <si>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</si>
  <si>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</si>
  <si>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</si>
  <si>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</si>
  <si>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</si>
  <si>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</si>
  <si>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</si>
  <si>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</si>
  <si>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</si>
  <si>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</si>
  <si>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</si>
  <si>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</si>
  <si>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</si>
  <si>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</si>
  <si>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</si>
  <si>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</si>
  <si>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</si>
  <si>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</si>
  <si>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</si>
  <si>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</si>
  <si>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</si>
  <si>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</si>
  <si>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</si>
  <si>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</si>
  <si>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</si>
  <si>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</si>
  <si>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</si>
  <si>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</si>
  <si>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</si>
  <si>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</si>
  <si>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</si>
  <si>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</si>
  <si>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</si>
  <si>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</si>
  <si>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</si>
  <si>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</si>
  <si>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</si>
  <si>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</si>
  <si>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</si>
  <si>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</si>
  <si>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</si>
  <si>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</si>
  <si>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</si>
  <si>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</si>
  <si>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</si>
  <si>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</si>
  <si>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</si>
  <si>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</si>
  <si>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</si>
  <si>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</si>
  <si>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</si>
  <si>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</si>
  <si>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</si>
  <si>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</si>
  <si>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</si>
  <si>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</si>
  <si>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</si>
  <si>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</si>
  <si>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</si>
  <si>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</si>
  <si>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</si>
  <si>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</si>
  <si>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</si>
  <si>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今後の見通しとしては、6職種及び８職種で「普通」となっている。
（Ｐ６：表－２　地域別の需給状況（原数値）を参照）</t>
  </si>
  <si>
    <t>この表で用いている記号は、以下の例による。</t>
  </si>
  <si>
    <t>今月</t>
  </si>
  <si>
    <t>前月</t>
  </si>
  <si>
    <t>前年同月</t>
  </si>
  <si>
    <t>　　　室長　沖本（内線24853）</t>
  </si>
  <si>
    <t>全手持ち現場に占める強化現場の割合</t>
  </si>
  <si>
    <t>無 理 な</t>
  </si>
  <si>
    <t>受　  注</t>
  </si>
  <si>
    <t>対前年増減</t>
  </si>
  <si>
    <t>鉄筋工（土木）</t>
  </si>
  <si>
    <t xml:space="preserve"> 7月</t>
  </si>
  <si>
    <t>2年平均</t>
  </si>
  <si>
    <t>令和元年12月</t>
  </si>
  <si>
    <t>◎</t>
  </si>
  <si>
    <t>新規募集の過不足状況については、６職種計、8職種計が前年同月を上回る不足率となっている（Ｐ４：参考３参照）。</t>
  </si>
  <si>
    <t>令和2年 1月</t>
  </si>
  <si>
    <t>3年 1月</t>
  </si>
  <si>
    <t>3年平均</t>
  </si>
  <si>
    <t>▲</t>
  </si>
  <si>
    <t>令和2年 2月</t>
  </si>
  <si>
    <t>4年 1月</t>
  </si>
  <si>
    <t>4年 2月</t>
  </si>
  <si>
    <t>全国の８職種の過不足率は、2月は1.0％の不足、前月（1月）は1.1％の不足となり、前月と比べ0.1ポイントと不足幅が縮小（前年同月（0.5%の不足）と比べ0.5ポイント不足幅が拡大）した。</t>
  </si>
  <si>
    <t>東北地域の８職種の過不足率は、2月は0.8％の過剰、前月（1月）は0.7％の過剰となり、前月と比べ0.1ポイントと不足幅が縮小（前年同月（0.5%の不足）と比べ1.3ポイント不足幅が縮小）した。</t>
  </si>
  <si>
    <t>8職種の今後の労働者の確保に関する見通し（4月及び5月）については、全国及び東北地域とも「普通」となっている。（Ｐ６：表－２　地域別の需給状況（原数値）を参照）</t>
  </si>
  <si>
    <t>特に鉄筋工（建築）で6.0％の不足率が大きい。</t>
  </si>
  <si>
    <t xml:space="preserve">とび工（2.2%）で不足、電工（1.1%）、配管工（1.7%）で過剰、その他の職種で均衡となっている。（Ｐ６：表－２　地域別の需給状況（原数値）を参照）
</t>
  </si>
  <si>
    <t>型わく工（建築）、左官、鉄筋工（土木）で過剰、それ以外の職種で不足となっており、鉄筋工（建築）の不足率6.0％が最も大きい。</t>
  </si>
  <si>
    <t>また、鉄筋工（建築）過不足率について、対前年の増加幅が大きくなっている（0.3％→6.0％）。</t>
  </si>
  <si>
    <t>北海道、北陸、近畿、沖縄で均衡、東北で過剰、その他の地域で不足となっており、中部での不足率3.4%が最も大きい。</t>
  </si>
  <si>
    <t>地域別に過不足率を前年同月と比較すると、中部が3.2ポイントの増で、全国で最も増加幅が大きくなっている。</t>
  </si>
  <si>
    <t>北陸、九州、沖縄で均衡、北海道で過剰、その他の地域で不足となっている。</t>
  </si>
  <si>
    <t>地域別に過不足率を前年同月と比較すると、近畿が3.7ポイントの減で、全国で最も減少幅が大きくなっている。</t>
  </si>
  <si>
    <t>翌々月（4月）における労働者の確保に関する見通しは、「困難」と「やや困難」の合計が19.6％で、対前年同月（20.2％）比0.6ポイントの下降となっている。また、「やや容易」と「容易」の合計は8.6%で、対前年同月（10.6％）比2.0ポイントの下降となっている。</t>
  </si>
  <si>
    <t>翌々々月（5月）に関する見通しについては、「困難」が14.8％で対前年同月（16.8%）比2.0ポイントの下降となっている。「容易」は8.4％で、対前年同月（10.1％）比1.7ポイントの下降となっている。</t>
  </si>
  <si>
    <t>残業・休日作業を実施している現場数（強化現場数）は、全手持現場数の4.2％となっており、前月（3.6%）と比べ0.6ポイント上昇となっている。なお、対前年同月（6％）と比べ1.8ポイント下降となっている。</t>
  </si>
  <si>
    <t>強化理由は、「その他」(15.2%)を除いて「昼間時間帯時間の制約」(32.6%)、「前工程の工事遅延」(23.2%)、「天候不順」(22.5%)、「無理な受注」(6.5%)の順となっている。</t>
  </si>
  <si>
    <t>本調査結果は、令和4年2月10日～20日までの間の1日（日曜、休日を除く）を調査対象日として調査している。</t>
  </si>
  <si>
    <t>%の不足。</t>
  </si>
  <si>
    <t>８職種全体で1.0%の不足となった。</t>
  </si>
  <si>
    <t>６職種全体で1.3%の不足となった。</t>
  </si>
  <si>
    <t>%の過剰。</t>
  </si>
  <si>
    <t>※ なお、国土交通省では、「建設工事受注動態統計調査の不適切処理に係る再発防止策検討・国土交通省所管統計検証タスクフォース」において、本統計を含む国土交通省所管統計の点検・検証を進めているところであることを申し添えます。</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</si>
</sst>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000000000000_ "/>
    <numFmt numFmtId="201" formatCode="0.0000000000000_ "/>
    <numFmt numFmtId="202" formatCode="0.000000000000_ "/>
    <numFmt numFmtId="203" formatCode="0.00000000000_ "/>
    <numFmt numFmtId="204" formatCode="0.0000000000_ "/>
    <numFmt numFmtId="205" formatCode="0.000000000_ "/>
    <numFmt numFmtId="206" formatCode="0.00000000_ "/>
    <numFmt numFmtId="207" formatCode="0.000000000000000_ "/>
    <numFmt numFmtId="208" formatCode="0.0000000000000000_ "/>
    <numFmt numFmtId="209" formatCode="0.00000000000000000_ "/>
    <numFmt numFmtId="210" formatCode="0.000000000000000000_ "/>
    <numFmt numFmtId="211" formatCode="m/d;@"/>
  </numFmts>
  <fonts count="72">
    <font>
      <sz val="11"/>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丸ｺﾞｼｯｸM-PRO"/>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lightGray">
        <bgColor theme="0" tint="-0.149990007281303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n"/>
      <bottom style="thin"/>
    </border>
    <border>
      <left style="medium"/>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style="thick"/>
      <right>
        <color indexed="63"/>
      </right>
      <top style="thin"/>
      <bottom>
        <color indexed="63"/>
      </bottom>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medium"/>
      <right style="medium"/>
      <top style="thin"/>
      <bottom style="thin"/>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thick"/>
      <top style="thick"/>
      <bottom style="thick"/>
    </border>
    <border>
      <left style="medium"/>
      <right style="medium"/>
      <top style="thick"/>
      <bottom style="thick"/>
    </border>
    <border>
      <left style="medium"/>
      <right style="thick"/>
      <top style="thin"/>
      <bottom style="thin"/>
    </border>
    <border>
      <left style="thin"/>
      <right>
        <color indexed="63"/>
      </right>
      <top style="hair"/>
      <bottom>
        <color indexed="63"/>
      </bottom>
    </border>
    <border>
      <left>
        <color indexed="63"/>
      </left>
      <right style="thick"/>
      <top style="medium"/>
      <bottom style="thin"/>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color indexed="63"/>
      </left>
      <right style="thin"/>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thin"/>
      <right style="thin"/>
      <top>
        <color indexed="63"/>
      </top>
      <bottom style="thin"/>
    </border>
    <border>
      <left>
        <color indexed="63"/>
      </left>
      <right style="thin"/>
      <top style="hair"/>
      <bottom>
        <color indexed="63"/>
      </bottom>
    </border>
    <border>
      <left style="dashed"/>
      <right>
        <color indexed="63"/>
      </right>
      <top style="thin"/>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medium"/>
      <right>
        <color indexed="63"/>
      </right>
      <top style="thick"/>
      <bottom style="thick"/>
    </border>
    <border>
      <left style="thin"/>
      <right>
        <color indexed="63"/>
      </right>
      <top style="thick"/>
      <bottom style="thin"/>
    </border>
    <border>
      <left style="thick"/>
      <right>
        <color indexed="63"/>
      </right>
      <top style="thick"/>
      <bottom style="thick"/>
    </border>
    <border>
      <left>
        <color indexed="63"/>
      </left>
      <right style="medium"/>
      <top style="thick"/>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ck"/>
      <right>
        <color indexed="63"/>
      </right>
      <top style="medium"/>
      <bottom style="thin"/>
    </border>
    <border>
      <left style="medium"/>
      <right>
        <color indexed="63"/>
      </right>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color indexed="63"/>
      </top>
      <bottom style="thin"/>
    </border>
    <border>
      <left style="medium"/>
      <right>
        <color indexed="63"/>
      </right>
      <top>
        <color indexed="63"/>
      </top>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pplyNumberFormat="0" applyFill="0" applyBorder="0" applyAlignment="0" applyProtection="0"/>
    <xf numFmtId="0" fontId="71" fillId="32" borderId="0" applyNumberFormat="0" applyBorder="0" applyAlignment="0" applyProtection="0"/>
  </cellStyleXfs>
  <cellXfs count="676">
    <xf numFmtId="0" fontId="0" fillId="0" borderId="0" xfId="0" applyAlignment="1">
      <alignment/>
    </xf>
    <xf numFmtId="0" fontId="2" fillId="0" borderId="0" xfId="0" applyFont="1" applyAlignment="1">
      <alignment/>
    </xf>
    <xf numFmtId="0" fontId="2" fillId="0" borderId="10" xfId="0" applyFont="1" applyBorder="1" applyAlignment="1">
      <alignment/>
    </xf>
    <xf numFmtId="0" fontId="4"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9" fillId="0" borderId="0" xfId="0" applyFont="1" applyAlignment="1">
      <alignment/>
    </xf>
    <xf numFmtId="3" fontId="9" fillId="0" borderId="0" xfId="0" applyNumberFormat="1" applyFont="1" applyAlignment="1">
      <alignment horizontal="left" vertical="top" wrapText="1"/>
    </xf>
    <xf numFmtId="0" fontId="12"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3"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2"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9" fillId="0" borderId="0" xfId="0" applyFont="1" applyAlignment="1">
      <alignment/>
    </xf>
    <xf numFmtId="0" fontId="14" fillId="0" borderId="0" xfId="0" applyFont="1" applyAlignment="1">
      <alignment horizontal="centerContinuous"/>
    </xf>
    <xf numFmtId="0" fontId="15"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2" fillId="0" borderId="35"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2" fillId="0" borderId="27" xfId="0" applyNumberFormat="1" applyFont="1" applyBorder="1" applyAlignment="1">
      <alignment/>
    </xf>
    <xf numFmtId="185" fontId="12" fillId="0" borderId="36" xfId="0" applyNumberFormat="1" applyFont="1" applyBorder="1" applyAlignment="1">
      <alignment/>
    </xf>
    <xf numFmtId="185" fontId="12"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2" fillId="33" borderId="37" xfId="0" applyNumberFormat="1" applyFont="1" applyFill="1" applyBorder="1" applyAlignment="1">
      <alignment/>
    </xf>
    <xf numFmtId="185" fontId="12" fillId="33" borderId="38" xfId="0" applyNumberFormat="1" applyFont="1" applyFill="1" applyBorder="1" applyAlignment="1">
      <alignment/>
    </xf>
    <xf numFmtId="185" fontId="12" fillId="33" borderId="36" xfId="0" applyNumberFormat="1" applyFont="1" applyFill="1" applyBorder="1" applyAlignment="1">
      <alignment horizontal="right"/>
    </xf>
    <xf numFmtId="185" fontId="12" fillId="33" borderId="39" xfId="0" applyNumberFormat="1" applyFont="1" applyFill="1" applyBorder="1" applyAlignment="1">
      <alignment/>
    </xf>
    <xf numFmtId="185" fontId="12" fillId="33" borderId="39" xfId="0" applyNumberFormat="1" applyFont="1" applyFill="1" applyBorder="1" applyAlignment="1">
      <alignment horizontal="right"/>
    </xf>
    <xf numFmtId="0" fontId="20"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2" fillId="0" borderId="49" xfId="0" applyFont="1" applyBorder="1" applyAlignment="1">
      <alignment horizontal="right"/>
    </xf>
    <xf numFmtId="0" fontId="12" fillId="0" borderId="50" xfId="0" applyFont="1" applyBorder="1" applyAlignment="1">
      <alignment horizontal="centerContinuous"/>
    </xf>
    <xf numFmtId="0" fontId="12" fillId="0" borderId="51" xfId="0" applyFont="1" applyBorder="1" applyAlignment="1">
      <alignment horizontal="centerContinuous"/>
    </xf>
    <xf numFmtId="0" fontId="12" fillId="0" borderId="52" xfId="0" applyFont="1" applyBorder="1" applyAlignment="1">
      <alignment horizontal="centerContinuous"/>
    </xf>
    <xf numFmtId="0" fontId="12" fillId="33" borderId="49" xfId="0" applyFont="1" applyFill="1" applyBorder="1" applyAlignment="1">
      <alignment horizontal="centerContinuous"/>
    </xf>
    <xf numFmtId="0" fontId="12" fillId="0" borderId="39" xfId="0" applyFont="1" applyBorder="1" applyAlignment="1">
      <alignment/>
    </xf>
    <xf numFmtId="0" fontId="12" fillId="33" borderId="39" xfId="0" applyFont="1" applyFill="1" applyBorder="1" applyAlignment="1">
      <alignment horizontal="centerContinuous"/>
    </xf>
    <xf numFmtId="0" fontId="12" fillId="0" borderId="53" xfId="0" applyFont="1" applyBorder="1" applyAlignment="1">
      <alignment horizontal="centerContinuous"/>
    </xf>
    <xf numFmtId="0" fontId="12" fillId="0" borderId="54" xfId="0" applyFont="1" applyBorder="1" applyAlignment="1">
      <alignment horizontal="centerContinuous"/>
    </xf>
    <xf numFmtId="0" fontId="12" fillId="0" borderId="55" xfId="0" applyFont="1" applyBorder="1" applyAlignment="1">
      <alignment horizontal="centerContinuous"/>
    </xf>
    <xf numFmtId="0" fontId="12" fillId="33" borderId="56" xfId="0" applyFont="1" applyFill="1" applyBorder="1" applyAlignment="1">
      <alignment horizontal="centerContinuous"/>
    </xf>
    <xf numFmtId="0" fontId="2" fillId="0" borderId="39" xfId="0" applyFont="1" applyBorder="1" applyAlignment="1">
      <alignment horizontal="centerContinuous"/>
    </xf>
    <xf numFmtId="185" fontId="12" fillId="33" borderId="57" xfId="0" applyNumberFormat="1" applyFont="1" applyFill="1" applyBorder="1" applyAlignment="1">
      <alignment/>
    </xf>
    <xf numFmtId="0" fontId="12" fillId="0" borderId="35" xfId="0" applyFont="1" applyBorder="1" applyAlignment="1">
      <alignment horizontal="center"/>
    </xf>
    <xf numFmtId="0" fontId="2" fillId="0" borderId="58" xfId="0" applyFont="1" applyBorder="1" applyAlignment="1">
      <alignment horizontal="centerContinuous"/>
    </xf>
    <xf numFmtId="0" fontId="12" fillId="0" borderId="11" xfId="0" applyFont="1" applyBorder="1" applyAlignment="1">
      <alignment horizontal="center"/>
    </xf>
    <xf numFmtId="185" fontId="12"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2" fillId="0" borderId="53" xfId="0" applyFont="1" applyBorder="1" applyAlignment="1">
      <alignment horizontal="center"/>
    </xf>
    <xf numFmtId="185" fontId="12" fillId="33" borderId="56" xfId="0" applyNumberFormat="1" applyFont="1" applyFill="1" applyBorder="1" applyAlignment="1">
      <alignment horizontal="right"/>
    </xf>
    <xf numFmtId="185" fontId="12" fillId="33" borderId="60" xfId="0" applyNumberFormat="1" applyFont="1" applyFill="1" applyBorder="1" applyAlignment="1">
      <alignment/>
    </xf>
    <xf numFmtId="185" fontId="12" fillId="33" borderId="60" xfId="0" applyNumberFormat="1" applyFont="1" applyFill="1" applyBorder="1" applyAlignment="1">
      <alignment horizontal="right"/>
    </xf>
    <xf numFmtId="185" fontId="12" fillId="33" borderId="61" xfId="0" applyNumberFormat="1" applyFont="1" applyFill="1" applyBorder="1" applyAlignment="1">
      <alignment/>
    </xf>
    <xf numFmtId="185" fontId="12" fillId="33" borderId="62" xfId="0" applyNumberFormat="1" applyFont="1" applyFill="1" applyBorder="1" applyAlignment="1">
      <alignment/>
    </xf>
    <xf numFmtId="185" fontId="12" fillId="33" borderId="62" xfId="0" applyNumberFormat="1" applyFont="1" applyFill="1" applyBorder="1" applyAlignment="1">
      <alignment horizontal="right"/>
    </xf>
    <xf numFmtId="0" fontId="12" fillId="33" borderId="35" xfId="0" applyFont="1" applyFill="1" applyBorder="1" applyAlignment="1">
      <alignment horizontal="center"/>
    </xf>
    <xf numFmtId="0" fontId="12" fillId="33" borderId="53" xfId="0" applyFont="1" applyFill="1" applyBorder="1" applyAlignment="1">
      <alignment horizontal="center"/>
    </xf>
    <xf numFmtId="185" fontId="12" fillId="33" borderId="53" xfId="0" applyNumberFormat="1" applyFont="1" applyFill="1" applyBorder="1" applyAlignment="1">
      <alignment horizontal="right"/>
    </xf>
    <xf numFmtId="185" fontId="12" fillId="33" borderId="55" xfId="0" applyNumberFormat="1" applyFont="1" applyFill="1" applyBorder="1" applyAlignment="1">
      <alignment horizontal="right"/>
    </xf>
    <xf numFmtId="185" fontId="12" fillId="33" borderId="63" xfId="0" applyNumberFormat="1" applyFont="1" applyFill="1" applyBorder="1" applyAlignment="1">
      <alignment horizontal="righ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2" fillId="33" borderId="35" xfId="0" applyNumberFormat="1" applyFont="1" applyFill="1" applyBorder="1" applyAlignment="1">
      <alignment/>
    </xf>
    <xf numFmtId="185" fontId="12" fillId="33" borderId="13" xfId="0" applyNumberFormat="1" applyFont="1" applyFill="1" applyBorder="1" applyAlignment="1">
      <alignment/>
    </xf>
    <xf numFmtId="185" fontId="12" fillId="33" borderId="64" xfId="0" applyNumberFormat="1" applyFont="1" applyFill="1" applyBorder="1" applyAlignment="1">
      <alignment horizontal="right"/>
    </xf>
    <xf numFmtId="0" fontId="3" fillId="0" borderId="39" xfId="0" applyFont="1" applyBorder="1" applyAlignment="1">
      <alignment/>
    </xf>
    <xf numFmtId="185" fontId="12" fillId="0" borderId="59" xfId="0" applyNumberFormat="1" applyFont="1" applyBorder="1" applyAlignment="1">
      <alignment horizontal="right"/>
    </xf>
    <xf numFmtId="0" fontId="2" fillId="0" borderId="73"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44" xfId="0" applyFont="1" applyBorder="1" applyAlignment="1">
      <alignment/>
    </xf>
    <xf numFmtId="0" fontId="2" fillId="33" borderId="76" xfId="0" applyFont="1" applyFill="1" applyBorder="1" applyAlignment="1">
      <alignment/>
    </xf>
    <xf numFmtId="0" fontId="2" fillId="0" borderId="46" xfId="0" applyFont="1" applyBorder="1" applyAlignment="1">
      <alignment/>
    </xf>
    <xf numFmtId="0" fontId="2" fillId="33" borderId="77" xfId="0" applyFont="1" applyFill="1" applyBorder="1" applyAlignment="1">
      <alignment/>
    </xf>
    <xf numFmtId="0" fontId="2" fillId="0" borderId="78" xfId="0" applyFont="1" applyBorder="1" applyAlignment="1">
      <alignment/>
    </xf>
    <xf numFmtId="0" fontId="2" fillId="33" borderId="79" xfId="0" applyFont="1" applyFill="1" applyBorder="1" applyAlignment="1">
      <alignment/>
    </xf>
    <xf numFmtId="0" fontId="2" fillId="0" borderId="80" xfId="0" applyFont="1" applyBorder="1" applyAlignment="1">
      <alignment/>
    </xf>
    <xf numFmtId="185" fontId="12" fillId="33" borderId="77" xfId="0" applyNumberFormat="1" applyFont="1" applyFill="1" applyBorder="1" applyAlignment="1">
      <alignment/>
    </xf>
    <xf numFmtId="185" fontId="12" fillId="0" borderId="78" xfId="0" applyNumberFormat="1" applyFont="1" applyBorder="1" applyAlignment="1">
      <alignment/>
    </xf>
    <xf numFmtId="185" fontId="12" fillId="33" borderId="81" xfId="0" applyNumberFormat="1" applyFont="1" applyFill="1" applyBorder="1" applyAlignment="1">
      <alignment/>
    </xf>
    <xf numFmtId="185" fontId="12" fillId="0" borderId="45" xfId="0" applyNumberFormat="1" applyFont="1" applyBorder="1" applyAlignment="1">
      <alignment/>
    </xf>
    <xf numFmtId="185" fontId="12" fillId="33" borderId="82" xfId="0" applyNumberFormat="1" applyFont="1" applyFill="1" applyBorder="1" applyAlignment="1">
      <alignment horizontal="right"/>
    </xf>
    <xf numFmtId="185" fontId="12" fillId="0" borderId="83" xfId="0" applyNumberFormat="1" applyFont="1" applyBorder="1" applyAlignment="1">
      <alignment/>
    </xf>
    <xf numFmtId="185" fontId="16" fillId="0" borderId="84" xfId="0" applyNumberFormat="1" applyFont="1" applyBorder="1" applyAlignment="1">
      <alignment horizontal="right"/>
    </xf>
    <xf numFmtId="185" fontId="16" fillId="33" borderId="85" xfId="0" applyNumberFormat="1" applyFont="1" applyFill="1" applyBorder="1" applyAlignment="1">
      <alignment horizontal="right"/>
    </xf>
    <xf numFmtId="185" fontId="16" fillId="0" borderId="47" xfId="0" applyNumberFormat="1" applyFont="1" applyBorder="1" applyAlignment="1">
      <alignment/>
    </xf>
    <xf numFmtId="185" fontId="16" fillId="33" borderId="86" xfId="0" applyNumberFormat="1" applyFont="1" applyFill="1" applyBorder="1" applyAlignment="1">
      <alignment horizontal="right"/>
    </xf>
    <xf numFmtId="185" fontId="16" fillId="33" borderId="84" xfId="0" applyNumberFormat="1" applyFont="1" applyFill="1" applyBorder="1" applyAlignment="1">
      <alignment horizontal="right"/>
    </xf>
    <xf numFmtId="185" fontId="16" fillId="0" borderId="87" xfId="0" applyNumberFormat="1" applyFont="1" applyBorder="1" applyAlignment="1">
      <alignment/>
    </xf>
    <xf numFmtId="0" fontId="2"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26" fillId="0" borderId="0" xfId="0" applyFont="1" applyAlignment="1">
      <alignment wrapText="1"/>
    </xf>
    <xf numFmtId="178" fontId="2" fillId="0" borderId="28" xfId="0" applyNumberFormat="1" applyFont="1" applyBorder="1" applyAlignment="1">
      <alignment horizontal="center" vertical="center"/>
    </xf>
    <xf numFmtId="178" fontId="2" fillId="0" borderId="67" xfId="0" applyNumberFormat="1" applyFont="1" applyBorder="1" applyAlignment="1">
      <alignment horizontal="center" vertical="center"/>
    </xf>
    <xf numFmtId="178" fontId="2" fillId="0" borderId="48" xfId="0" applyNumberFormat="1" applyFont="1" applyBorder="1" applyAlignment="1">
      <alignment horizontal="center" vertical="center"/>
    </xf>
    <xf numFmtId="178" fontId="2" fillId="0" borderId="32" xfId="0" applyNumberFormat="1" applyFont="1" applyBorder="1" applyAlignment="1">
      <alignment horizontal="center" vertical="center"/>
    </xf>
    <xf numFmtId="185" fontId="16" fillId="0" borderId="86" xfId="0" applyNumberFormat="1" applyFont="1" applyBorder="1" applyAlignment="1">
      <alignment/>
    </xf>
    <xf numFmtId="185" fontId="12" fillId="0" borderId="60" xfId="0" applyNumberFormat="1" applyFont="1" applyBorder="1" applyAlignment="1">
      <alignment/>
    </xf>
    <xf numFmtId="0" fontId="8" fillId="0" borderId="0" xfId="0" applyFont="1" applyAlignment="1">
      <alignment horizontal="centerContinuous"/>
    </xf>
    <xf numFmtId="0" fontId="28" fillId="0" borderId="0" xfId="0" applyFont="1" applyAlignment="1">
      <alignment horizontal="centerContinuous"/>
    </xf>
    <xf numFmtId="178" fontId="2" fillId="35" borderId="12" xfId="0" applyNumberFormat="1" applyFont="1" applyFill="1" applyBorder="1" applyAlignment="1">
      <alignment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88" xfId="0" applyFont="1" applyFill="1" applyBorder="1" applyAlignment="1">
      <alignment horizontal="center" vertical="center"/>
    </xf>
    <xf numFmtId="0" fontId="2" fillId="0" borderId="89" xfId="0" applyFont="1" applyBorder="1" applyAlignment="1">
      <alignment/>
    </xf>
    <xf numFmtId="0" fontId="2" fillId="0" borderId="90" xfId="0" applyFont="1" applyBorder="1" applyAlignment="1">
      <alignment/>
    </xf>
    <xf numFmtId="181" fontId="2" fillId="35" borderId="12" xfId="0" applyNumberFormat="1" applyFont="1" applyFill="1" applyBorder="1" applyAlignment="1">
      <alignment horizontal="center" vertical="center"/>
    </xf>
    <xf numFmtId="181" fontId="2" fillId="35" borderId="45" xfId="0" applyNumberFormat="1" applyFont="1" applyFill="1" applyBorder="1" applyAlignment="1">
      <alignment horizontal="center" vertical="center"/>
    </xf>
    <xf numFmtId="0" fontId="2" fillId="35" borderId="45" xfId="0" applyFont="1" applyFill="1" applyBorder="1" applyAlignment="1">
      <alignment horizontal="center" vertical="center"/>
    </xf>
    <xf numFmtId="178" fontId="2" fillId="35" borderId="45" xfId="0" applyNumberFormat="1" applyFont="1" applyFill="1" applyBorder="1" applyAlignment="1">
      <alignment horizontal="center" vertical="center"/>
    </xf>
    <xf numFmtId="0" fontId="2" fillId="35" borderId="68" xfId="0" applyFont="1" applyFill="1" applyBorder="1" applyAlignment="1">
      <alignment horizontal="center" vertical="center"/>
    </xf>
    <xf numFmtId="178" fontId="2" fillId="0" borderId="91" xfId="0" applyNumberFormat="1" applyFont="1" applyFill="1" applyBorder="1" applyAlignment="1">
      <alignment vertical="center"/>
    </xf>
    <xf numFmtId="181" fontId="2" fillId="35" borderId="90" xfId="0" applyNumberFormat="1" applyFont="1" applyFill="1" applyBorder="1" applyAlignment="1">
      <alignment horizontal="center" vertical="center"/>
    </xf>
    <xf numFmtId="178" fontId="2" fillId="35" borderId="90" xfId="0" applyNumberFormat="1" applyFont="1" applyFill="1" applyBorder="1" applyAlignment="1">
      <alignment vertical="center"/>
    </xf>
    <xf numFmtId="178" fontId="2" fillId="0" borderId="92" xfId="0" applyNumberFormat="1" applyFont="1" applyFill="1" applyBorder="1" applyAlignment="1">
      <alignment vertical="center"/>
    </xf>
    <xf numFmtId="178" fontId="2" fillId="34" borderId="89" xfId="0" applyNumberFormat="1" applyFont="1" applyFill="1" applyBorder="1" applyAlignment="1">
      <alignment vertical="center"/>
    </xf>
    <xf numFmtId="178" fontId="2" fillId="34" borderId="93" xfId="0" applyNumberFormat="1" applyFont="1" applyFill="1" applyBorder="1" applyAlignment="1">
      <alignment vertical="center"/>
    </xf>
    <xf numFmtId="178" fontId="2" fillId="35" borderId="93" xfId="0" applyNumberFormat="1" applyFont="1" applyFill="1" applyBorder="1" applyAlignment="1">
      <alignment vertical="center"/>
    </xf>
    <xf numFmtId="178" fontId="2" fillId="35" borderId="94" xfId="0" applyNumberFormat="1" applyFont="1" applyFill="1" applyBorder="1" applyAlignment="1">
      <alignment vertical="center"/>
    </xf>
    <xf numFmtId="178" fontId="2" fillId="0" borderId="9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95" xfId="0" applyFont="1" applyBorder="1" applyAlignment="1">
      <alignment vertical="center"/>
    </xf>
    <xf numFmtId="0" fontId="2" fillId="0" borderId="96" xfId="0" applyFont="1" applyBorder="1" applyAlignment="1">
      <alignment vertical="center"/>
    </xf>
    <xf numFmtId="178" fontId="2" fillId="34" borderId="94" xfId="0" applyNumberFormat="1" applyFont="1" applyFill="1" applyBorder="1" applyAlignment="1">
      <alignment vertical="center"/>
    </xf>
    <xf numFmtId="178" fontId="2" fillId="35" borderId="88" xfId="0" applyNumberFormat="1" applyFont="1" applyFill="1" applyBorder="1" applyAlignment="1">
      <alignment vertical="center"/>
    </xf>
    <xf numFmtId="178" fontId="2" fillId="0" borderId="97" xfId="0" applyNumberFormat="1" applyFont="1" applyFill="1" applyBorder="1" applyAlignment="1">
      <alignment vertical="center"/>
    </xf>
    <xf numFmtId="178" fontId="2" fillId="0" borderId="88" xfId="0" applyNumberFormat="1" applyFont="1" applyFill="1" applyBorder="1" applyAlignment="1">
      <alignment vertical="center"/>
    </xf>
    <xf numFmtId="178" fontId="2" fillId="0" borderId="93" xfId="0" applyNumberFormat="1" applyFont="1" applyFill="1" applyBorder="1" applyAlignment="1">
      <alignment vertical="center"/>
    </xf>
    <xf numFmtId="178" fontId="2" fillId="0" borderId="94" xfId="0" applyNumberFormat="1" applyFont="1" applyFill="1" applyBorder="1" applyAlignment="1">
      <alignment vertical="center"/>
    </xf>
    <xf numFmtId="0" fontId="2" fillId="0" borderId="93" xfId="0" applyFont="1" applyBorder="1" applyAlignment="1">
      <alignment horizontal="center" vertical="center"/>
    </xf>
    <xf numFmtId="178" fontId="2" fillId="34" borderId="98" xfId="0" applyNumberFormat="1" applyFont="1" applyFill="1" applyBorder="1" applyAlignment="1">
      <alignment vertical="center"/>
    </xf>
    <xf numFmtId="0" fontId="2" fillId="35" borderId="27" xfId="0" applyFont="1" applyFill="1" applyBorder="1" applyAlignment="1">
      <alignment horizontal="center" vertical="center"/>
    </xf>
    <xf numFmtId="178" fontId="2" fillId="35" borderId="27" xfId="0" applyNumberFormat="1" applyFont="1" applyFill="1" applyBorder="1" applyAlignment="1">
      <alignment vertical="center"/>
    </xf>
    <xf numFmtId="178" fontId="2" fillId="35" borderId="98" xfId="0" applyNumberFormat="1" applyFont="1" applyFill="1" applyBorder="1" applyAlignment="1">
      <alignment vertical="center"/>
    </xf>
    <xf numFmtId="0" fontId="2" fillId="35" borderId="46" xfId="0" applyFont="1" applyFill="1" applyBorder="1" applyAlignment="1">
      <alignment horizontal="center" vertical="center"/>
    </xf>
    <xf numFmtId="178" fontId="2" fillId="0" borderId="98" xfId="0" applyNumberFormat="1" applyFont="1" applyFill="1" applyBorder="1" applyAlignment="1">
      <alignment vertical="center"/>
    </xf>
    <xf numFmtId="0" fontId="2" fillId="0" borderId="99" xfId="0" applyFont="1" applyBorder="1" applyAlignment="1">
      <alignment vertical="center"/>
    </xf>
    <xf numFmtId="178" fontId="2" fillId="0" borderId="100"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1" xfId="0" applyFont="1" applyBorder="1" applyAlignment="1">
      <alignment horizontal="center" vertical="center"/>
    </xf>
    <xf numFmtId="0" fontId="2" fillId="0" borderId="66" xfId="0" applyFont="1" applyBorder="1" applyAlignment="1">
      <alignment horizontal="center" vertical="center"/>
    </xf>
    <xf numFmtId="178" fontId="7" fillId="0" borderId="0" xfId="0" applyNumberFormat="1" applyFont="1" applyFill="1" applyAlignment="1" quotePrefix="1">
      <alignment horizontal="right"/>
    </xf>
    <xf numFmtId="0" fontId="2" fillId="0" borderId="48" xfId="0" applyFont="1" applyBorder="1" applyAlignment="1">
      <alignment horizontal="center" vertical="center"/>
    </xf>
    <xf numFmtId="0" fontId="12" fillId="0" borderId="0" xfId="0" applyFont="1" applyAlignment="1">
      <alignment vertical="center"/>
    </xf>
    <xf numFmtId="0" fontId="17" fillId="0" borderId="0" xfId="0" applyFont="1" applyAlignment="1">
      <alignment/>
    </xf>
    <xf numFmtId="0" fontId="2" fillId="0" borderId="85" xfId="0" applyFont="1" applyBorder="1" applyAlignment="1">
      <alignment horizontal="center" vertical="center"/>
    </xf>
    <xf numFmtId="0" fontId="3" fillId="0" borderId="49" xfId="0" applyFont="1" applyBorder="1" applyAlignment="1">
      <alignment/>
    </xf>
    <xf numFmtId="185" fontId="12" fillId="0" borderId="0" xfId="0" applyNumberFormat="1" applyFont="1" applyAlignment="1">
      <alignment/>
    </xf>
    <xf numFmtId="0" fontId="16" fillId="0" borderId="0" xfId="0" applyFont="1" applyAlignment="1">
      <alignment/>
    </xf>
    <xf numFmtId="0" fontId="12" fillId="0" borderId="37" xfId="0" applyFont="1" applyBorder="1" applyAlignment="1">
      <alignment/>
    </xf>
    <xf numFmtId="0" fontId="12" fillId="0" borderId="60" xfId="0" applyFont="1" applyBorder="1" applyAlignment="1">
      <alignment/>
    </xf>
    <xf numFmtId="0" fontId="12" fillId="0" borderId="56" xfId="0" applyFont="1" applyBorder="1" applyAlignment="1">
      <alignment/>
    </xf>
    <xf numFmtId="185" fontId="12" fillId="0" borderId="60" xfId="0" applyNumberFormat="1" applyFont="1" applyBorder="1" applyAlignment="1">
      <alignment horizontal="right"/>
    </xf>
    <xf numFmtId="185" fontId="12" fillId="0" borderId="61" xfId="0" applyNumberFormat="1" applyFont="1" applyBorder="1" applyAlignment="1">
      <alignment/>
    </xf>
    <xf numFmtId="185" fontId="12" fillId="0" borderId="62" xfId="0" applyNumberFormat="1" applyFont="1" applyBorder="1" applyAlignment="1">
      <alignment/>
    </xf>
    <xf numFmtId="185" fontId="12" fillId="0" borderId="62" xfId="0" applyNumberFormat="1" applyFont="1" applyBorder="1" applyAlignment="1">
      <alignment horizontal="right"/>
    </xf>
    <xf numFmtId="185" fontId="12" fillId="0" borderId="14" xfId="0" applyNumberFormat="1" applyFont="1" applyBorder="1" applyAlignment="1">
      <alignment horizontal="right"/>
    </xf>
    <xf numFmtId="185" fontId="12" fillId="0" borderId="0" xfId="0" applyNumberFormat="1" applyFont="1" applyAlignment="1">
      <alignment horizontal="right"/>
    </xf>
    <xf numFmtId="185" fontId="12" fillId="0" borderId="55" xfId="0" applyNumberFormat="1" applyFont="1" applyBorder="1" applyAlignment="1">
      <alignment horizontal="right"/>
    </xf>
    <xf numFmtId="185" fontId="12" fillId="33" borderId="0" xfId="0" applyNumberFormat="1" applyFont="1" applyFill="1" applyAlignment="1">
      <alignment/>
    </xf>
    <xf numFmtId="185" fontId="12" fillId="33" borderId="0" xfId="0" applyNumberFormat="1" applyFont="1" applyFill="1" applyAlignment="1">
      <alignment horizontal="right"/>
    </xf>
    <xf numFmtId="185" fontId="12" fillId="0" borderId="72" xfId="0" applyNumberFormat="1" applyFont="1" applyBorder="1" applyAlignment="1">
      <alignment horizontal="right"/>
    </xf>
    <xf numFmtId="49" fontId="12" fillId="0" borderId="0" xfId="0" applyNumberFormat="1" applyFont="1" applyAlignment="1">
      <alignment horizontal="right"/>
    </xf>
    <xf numFmtId="0" fontId="2" fillId="0" borderId="0" xfId="0" applyFont="1" applyAlignment="1">
      <alignment horizontal="left" vertical="center"/>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0" fontId="0" fillId="0" borderId="0" xfId="0" applyFont="1" applyFill="1" applyAlignment="1">
      <alignment/>
    </xf>
    <xf numFmtId="0" fontId="0" fillId="0" borderId="32"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8"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3" fillId="0" borderId="56" xfId="0" applyFont="1" applyBorder="1" applyAlignment="1">
      <alignment/>
    </xf>
    <xf numFmtId="0" fontId="3" fillId="0" borderId="39" xfId="0" applyFont="1" applyBorder="1" applyAlignment="1">
      <alignment horizontal="right"/>
    </xf>
    <xf numFmtId="0" fontId="3" fillId="0" borderId="102" xfId="0" applyFont="1" applyBorder="1" applyAlignment="1">
      <alignment horizontal="right"/>
    </xf>
    <xf numFmtId="0" fontId="0" fillId="0" borderId="0" xfId="0" applyFont="1" applyAlignment="1">
      <alignment horizontal="right"/>
    </xf>
    <xf numFmtId="0" fontId="0" fillId="36" borderId="0" xfId="0" applyFont="1" applyFill="1" applyAlignment="1">
      <alignment horizontal="right"/>
    </xf>
    <xf numFmtId="0" fontId="0" fillId="36" borderId="0" xfId="0" applyFont="1" applyFill="1" applyAlignment="1" quotePrefix="1">
      <alignment horizontal="right"/>
    </xf>
    <xf numFmtId="0" fontId="0" fillId="0" borderId="0" xfId="0" applyFont="1" applyAlignment="1" quotePrefix="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NumberFormat="1" applyFont="1" applyFill="1" applyAlignment="1">
      <alignment horizontal="center"/>
    </xf>
    <xf numFmtId="0" fontId="6"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left"/>
    </xf>
    <xf numFmtId="0" fontId="2" fillId="0" borderId="0" xfId="0" applyFont="1" applyAlignment="1" applyProtection="1">
      <alignment/>
      <protection locked="0"/>
    </xf>
    <xf numFmtId="0" fontId="2" fillId="0" borderId="0" xfId="0" applyFont="1" applyFill="1" applyAlignment="1" applyProtection="1">
      <alignment/>
      <protection locked="0"/>
    </xf>
    <xf numFmtId="178" fontId="2" fillId="35" borderId="12" xfId="0" applyNumberFormat="1" applyFont="1" applyFill="1" applyBorder="1" applyAlignment="1" applyProtection="1">
      <alignment vertical="center"/>
      <protection locked="0"/>
    </xf>
    <xf numFmtId="0" fontId="2" fillId="35" borderId="28" xfId="0" applyFont="1" applyFill="1" applyBorder="1" applyAlignment="1" applyProtection="1">
      <alignment horizontal="center" vertical="center"/>
      <protection locked="0"/>
    </xf>
    <xf numFmtId="178" fontId="2" fillId="0" borderId="91"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49" fontId="12" fillId="0" borderId="103" xfId="0" applyNumberFormat="1" applyFont="1" applyBorder="1" applyAlignment="1">
      <alignment horizontal="center"/>
    </xf>
    <xf numFmtId="49" fontId="12" fillId="0" borderId="104" xfId="0" applyNumberFormat="1" applyFont="1" applyBorder="1" applyAlignment="1">
      <alignment horizontal="center"/>
    </xf>
    <xf numFmtId="49" fontId="12" fillId="0" borderId="105" xfId="0" applyNumberFormat="1" applyFont="1" applyBorder="1" applyAlignment="1">
      <alignment horizontal="center"/>
    </xf>
    <xf numFmtId="185" fontId="12" fillId="0" borderId="10" xfId="0" applyNumberFormat="1" applyFont="1" applyBorder="1" applyAlignment="1">
      <alignment horizontal="right"/>
    </xf>
    <xf numFmtId="182" fontId="0" fillId="0" borderId="0" xfId="0" applyNumberFormat="1" applyFont="1" applyAlignment="1">
      <alignment/>
    </xf>
    <xf numFmtId="178" fontId="2" fillId="0" borderId="0" xfId="0" applyNumberFormat="1" applyFont="1" applyFill="1" applyAlignment="1" quotePrefix="1">
      <alignment horizontal="right"/>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Fill="1" applyBorder="1" applyAlignment="1">
      <alignment/>
    </xf>
    <xf numFmtId="0" fontId="12" fillId="0" borderId="103" xfId="0" applyNumberFormat="1" applyFont="1" applyBorder="1" applyAlignment="1">
      <alignment horizontal="center"/>
    </xf>
    <xf numFmtId="0" fontId="12" fillId="0" borderId="104" xfId="0" applyNumberFormat="1" applyFont="1" applyBorder="1" applyAlignment="1">
      <alignment horizontal="center"/>
    </xf>
    <xf numFmtId="0" fontId="12" fillId="0" borderId="105" xfId="0" applyNumberFormat="1" applyFont="1" applyBorder="1" applyAlignment="1">
      <alignment horizontal="center"/>
    </xf>
    <xf numFmtId="0" fontId="12" fillId="0" borderId="63" xfId="0" applyNumberFormat="1" applyFont="1" applyBorder="1" applyAlignment="1">
      <alignment horizontal="center"/>
    </xf>
    <xf numFmtId="0" fontId="12" fillId="33" borderId="103" xfId="0" applyNumberFormat="1" applyFont="1" applyFill="1" applyBorder="1" applyAlignment="1">
      <alignment horizontal="center"/>
    </xf>
    <xf numFmtId="0" fontId="12" fillId="33" borderId="104" xfId="0" applyNumberFormat="1" applyFont="1" applyFill="1" applyBorder="1" applyAlignment="1">
      <alignment horizontal="center"/>
    </xf>
    <xf numFmtId="0" fontId="12" fillId="33" borderId="63" xfId="0" applyNumberFormat="1" applyFont="1" applyFill="1" applyBorder="1" applyAlignment="1">
      <alignment horizontal="center"/>
    </xf>
    <xf numFmtId="185" fontId="12" fillId="0" borderId="46" xfId="0" applyNumberFormat="1" applyFont="1" applyBorder="1" applyAlignment="1">
      <alignment/>
    </xf>
    <xf numFmtId="185" fontId="16" fillId="0" borderId="106" xfId="0" applyNumberFormat="1" applyFont="1" applyBorder="1" applyAlignment="1">
      <alignment/>
    </xf>
    <xf numFmtId="185" fontId="12" fillId="0" borderId="59" xfId="0" applyNumberFormat="1" applyFont="1" applyBorder="1" applyAlignment="1">
      <alignment/>
    </xf>
    <xf numFmtId="185" fontId="16" fillId="0" borderId="107" xfId="0" applyNumberFormat="1" applyFont="1" applyBorder="1" applyAlignment="1">
      <alignment/>
    </xf>
    <xf numFmtId="185" fontId="12" fillId="0" borderId="60" xfId="0" applyNumberFormat="1" applyFont="1" applyFill="1" applyBorder="1" applyAlignment="1">
      <alignment/>
    </xf>
    <xf numFmtId="0" fontId="3" fillId="37" borderId="102" xfId="0" applyFont="1" applyFill="1" applyBorder="1" applyAlignment="1">
      <alignment horizontal="right"/>
    </xf>
    <xf numFmtId="185" fontId="12" fillId="38" borderId="13" xfId="0" applyNumberFormat="1" applyFont="1" applyFill="1" applyBorder="1" applyAlignment="1">
      <alignment/>
    </xf>
    <xf numFmtId="185" fontId="12" fillId="37" borderId="12" xfId="0" applyNumberFormat="1" applyFont="1" applyFill="1" applyBorder="1" applyAlignment="1">
      <alignment/>
    </xf>
    <xf numFmtId="185" fontId="12" fillId="38" borderId="38" xfId="0" applyNumberFormat="1" applyFont="1" applyFill="1" applyBorder="1" applyAlignment="1">
      <alignment/>
    </xf>
    <xf numFmtId="185" fontId="12" fillId="38" borderId="81" xfId="0" applyNumberFormat="1" applyFont="1" applyFill="1" applyBorder="1" applyAlignment="1">
      <alignment/>
    </xf>
    <xf numFmtId="185" fontId="12" fillId="37" borderId="108" xfId="0" applyNumberFormat="1" applyFont="1" applyFill="1" applyBorder="1" applyAlignment="1">
      <alignment/>
    </xf>
    <xf numFmtId="185" fontId="12" fillId="37" borderId="45" xfId="0" applyNumberFormat="1" applyFont="1" applyFill="1" applyBorder="1" applyAlignment="1">
      <alignment/>
    </xf>
    <xf numFmtId="0" fontId="12" fillId="37" borderId="0" xfId="0" applyFont="1" applyFill="1" applyAlignment="1">
      <alignment/>
    </xf>
    <xf numFmtId="185" fontId="12" fillId="37" borderId="59" xfId="0" applyNumberFormat="1" applyFont="1" applyFill="1" applyBorder="1" applyAlignment="1">
      <alignment horizontal="right"/>
    </xf>
    <xf numFmtId="185" fontId="12" fillId="38" borderId="64" xfId="0" applyNumberFormat="1" applyFont="1" applyFill="1" applyBorder="1" applyAlignment="1">
      <alignment horizontal="right"/>
    </xf>
    <xf numFmtId="185" fontId="12" fillId="37" borderId="27" xfId="0" applyNumberFormat="1" applyFont="1" applyFill="1" applyBorder="1" applyAlignment="1">
      <alignment/>
    </xf>
    <xf numFmtId="185" fontId="12" fillId="38" borderId="36" xfId="0" applyNumberFormat="1" applyFont="1" applyFill="1" applyBorder="1" applyAlignment="1">
      <alignment horizontal="right"/>
    </xf>
    <xf numFmtId="185" fontId="12" fillId="38" borderId="82" xfId="0" applyNumberFormat="1" applyFont="1" applyFill="1" applyBorder="1" applyAlignment="1">
      <alignment horizontal="right"/>
    </xf>
    <xf numFmtId="185" fontId="12" fillId="37" borderId="83" xfId="0" applyNumberFormat="1" applyFont="1" applyFill="1" applyBorder="1" applyAlignment="1">
      <alignment/>
    </xf>
    <xf numFmtId="185" fontId="12" fillId="37" borderId="36" xfId="0" applyNumberFormat="1" applyFont="1" applyFill="1" applyBorder="1" applyAlignment="1">
      <alignment/>
    </xf>
    <xf numFmtId="185" fontId="12" fillId="38" borderId="98" xfId="0" applyNumberFormat="1" applyFont="1" applyFill="1" applyBorder="1" applyAlignment="1">
      <alignment horizontal="right"/>
    </xf>
    <xf numFmtId="0" fontId="2" fillId="0" borderId="0" xfId="0" applyFont="1" applyFill="1" applyAlignment="1">
      <alignment horizontal="left" vertical="top" wrapText="1"/>
    </xf>
    <xf numFmtId="185" fontId="12" fillId="0" borderId="61" xfId="0" applyNumberFormat="1" applyFont="1" applyFill="1" applyBorder="1" applyAlignment="1">
      <alignment/>
    </xf>
    <xf numFmtId="185" fontId="12" fillId="0" borderId="62" xfId="0" applyNumberFormat="1" applyFont="1" applyFill="1" applyBorder="1" applyAlignment="1">
      <alignment/>
    </xf>
    <xf numFmtId="185" fontId="12" fillId="0" borderId="62" xfId="0" applyNumberFormat="1" applyFont="1" applyFill="1" applyBorder="1" applyAlignment="1">
      <alignment horizontal="right"/>
    </xf>
    <xf numFmtId="185" fontId="12" fillId="0" borderId="0" xfId="0" applyNumberFormat="1" applyFont="1" applyFill="1" applyAlignment="1">
      <alignment/>
    </xf>
    <xf numFmtId="185" fontId="12" fillId="0" borderId="60" xfId="0" applyNumberFormat="1" applyFont="1" applyFill="1" applyBorder="1" applyAlignment="1">
      <alignment horizontal="right"/>
    </xf>
    <xf numFmtId="185" fontId="12" fillId="0" borderId="0" xfId="0" applyNumberFormat="1" applyFont="1" applyFill="1" applyAlignment="1">
      <alignment horizontal="right"/>
    </xf>
    <xf numFmtId="185" fontId="12" fillId="0" borderId="109" xfId="0" applyNumberFormat="1" applyFont="1" applyFill="1" applyBorder="1" applyAlignment="1">
      <alignment horizontal="right"/>
    </xf>
    <xf numFmtId="185" fontId="12" fillId="0" borderId="11" xfId="0" applyNumberFormat="1" applyFont="1" applyFill="1" applyBorder="1" applyAlignment="1">
      <alignment horizontal="right"/>
    </xf>
    <xf numFmtId="185" fontId="12" fillId="0" borderId="14" xfId="0" applyNumberFormat="1" applyFont="1" applyFill="1" applyBorder="1" applyAlignment="1">
      <alignment horizontal="right"/>
    </xf>
    <xf numFmtId="185" fontId="12" fillId="0" borderId="10" xfId="0" applyNumberFormat="1" applyFont="1" applyFill="1" applyBorder="1" applyAlignment="1">
      <alignment horizontal="right"/>
    </xf>
    <xf numFmtId="185" fontId="12" fillId="0" borderId="53" xfId="0" applyNumberFormat="1" applyFont="1" applyFill="1" applyBorder="1" applyAlignment="1">
      <alignment horizontal="right"/>
    </xf>
    <xf numFmtId="185" fontId="12" fillId="0" borderId="54" xfId="0" applyNumberFormat="1" applyFont="1" applyFill="1" applyBorder="1" applyAlignment="1">
      <alignment horizontal="right"/>
    </xf>
    <xf numFmtId="185" fontId="12" fillId="0" borderId="55" xfId="0" applyNumberFormat="1" applyFont="1" applyFill="1" applyBorder="1" applyAlignment="1">
      <alignment horizontal="right"/>
    </xf>
    <xf numFmtId="182" fontId="2" fillId="35" borderId="30" xfId="0" applyNumberFormat="1" applyFont="1" applyFill="1" applyBorder="1" applyAlignment="1">
      <alignment horizontal="left"/>
    </xf>
    <xf numFmtId="182" fontId="2" fillId="35" borderId="30" xfId="0" applyNumberFormat="1" applyFont="1" applyFill="1" applyBorder="1" applyAlignment="1">
      <alignment/>
    </xf>
    <xf numFmtId="182" fontId="2" fillId="35" borderId="71" xfId="0" applyNumberFormat="1" applyFont="1" applyFill="1" applyBorder="1" applyAlignment="1">
      <alignment horizontal="center"/>
    </xf>
    <xf numFmtId="0" fontId="2" fillId="35" borderId="30" xfId="0" applyFont="1" applyFill="1" applyBorder="1" applyAlignment="1">
      <alignment horizontal="center"/>
    </xf>
    <xf numFmtId="0" fontId="2" fillId="35" borderId="11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181" fontId="2" fillId="0" borderId="111" xfId="0" applyNumberFormat="1" applyFont="1" applyFill="1" applyBorder="1" applyAlignment="1">
      <alignment horizontal="center" vertical="center"/>
    </xf>
    <xf numFmtId="178" fontId="2" fillId="0" borderId="112" xfId="0" applyNumberFormat="1" applyFont="1" applyFill="1" applyBorder="1" applyAlignment="1">
      <alignment vertical="center"/>
    </xf>
    <xf numFmtId="181" fontId="2" fillId="0" borderId="90" xfId="0" applyNumberFormat="1" applyFont="1" applyFill="1" applyBorder="1" applyAlignment="1">
      <alignment horizontal="center" vertical="center"/>
    </xf>
    <xf numFmtId="0" fontId="2" fillId="0" borderId="111" xfId="0" applyFont="1" applyFill="1" applyBorder="1" applyAlignment="1">
      <alignment horizontal="center" vertical="center"/>
    </xf>
    <xf numFmtId="0" fontId="0" fillId="0" borderId="113" xfId="0" applyFont="1" applyFill="1" applyBorder="1" applyAlignment="1">
      <alignment horizontal="center" vertical="center"/>
    </xf>
    <xf numFmtId="0" fontId="2" fillId="0" borderId="13" xfId="0" applyFont="1" applyFill="1" applyBorder="1" applyAlignment="1">
      <alignment horizontal="center" vertical="center"/>
    </xf>
    <xf numFmtId="178" fontId="2" fillId="0" borderId="28" xfId="0" applyNumberFormat="1" applyFont="1" applyFill="1" applyBorder="1" applyAlignment="1">
      <alignment vertical="center"/>
    </xf>
    <xf numFmtId="0" fontId="2" fillId="0" borderId="12" xfId="0" applyFont="1" applyFill="1" applyBorder="1" applyAlignment="1">
      <alignment horizontal="center" vertical="center"/>
    </xf>
    <xf numFmtId="178" fontId="2" fillId="0" borderId="45" xfId="0" applyNumberFormat="1"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178" fontId="2" fillId="0" borderId="28" xfId="0" applyNumberFormat="1"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protection locked="0"/>
    </xf>
    <xf numFmtId="178" fontId="2" fillId="0" borderId="45" xfId="0" applyNumberFormat="1" applyFont="1" applyFill="1" applyBorder="1" applyAlignment="1" applyProtection="1">
      <alignment horizontal="center" vertical="center"/>
      <protection locked="0"/>
    </xf>
    <xf numFmtId="178" fontId="2" fillId="0" borderId="1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114" xfId="0" applyFont="1" applyFill="1" applyBorder="1" applyAlignment="1">
      <alignment horizontal="center" vertical="center"/>
    </xf>
    <xf numFmtId="178" fontId="2" fillId="0" borderId="115" xfId="0" applyNumberFormat="1" applyFont="1" applyFill="1" applyBorder="1" applyAlignment="1">
      <alignment vertical="center"/>
    </xf>
    <xf numFmtId="0" fontId="2" fillId="0" borderId="88" xfId="0" applyFont="1" applyFill="1" applyBorder="1" applyAlignment="1">
      <alignment horizontal="center" vertical="center"/>
    </xf>
    <xf numFmtId="178" fontId="2" fillId="0" borderId="68" xfId="0" applyNumberFormat="1" applyFont="1" applyFill="1" applyBorder="1" applyAlignment="1">
      <alignment horizontal="center" vertical="center"/>
    </xf>
    <xf numFmtId="0" fontId="2" fillId="0" borderId="0" xfId="0" applyFont="1" applyFill="1" applyAlignment="1" applyProtection="1">
      <alignment horizontal="left" vertical="top" wrapText="1"/>
      <protection locked="0"/>
    </xf>
    <xf numFmtId="181" fontId="2" fillId="0" borderId="10"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2" fillId="0" borderId="10" xfId="0" applyFont="1" applyFill="1" applyBorder="1" applyAlignment="1">
      <alignment horizontal="center" vertical="center"/>
    </xf>
    <xf numFmtId="178" fontId="2" fillId="0" borderId="28" xfId="0" applyNumberFormat="1" applyFont="1" applyFill="1" applyBorder="1" applyAlignment="1">
      <alignment horizontal="center" vertical="center"/>
    </xf>
    <xf numFmtId="0" fontId="2" fillId="0" borderId="27" xfId="0" applyFont="1" applyFill="1" applyBorder="1" applyAlignment="1">
      <alignment horizontal="center" vertical="center"/>
    </xf>
    <xf numFmtId="178" fontId="2" fillId="0" borderId="67" xfId="0" applyNumberFormat="1" applyFont="1" applyFill="1" applyBorder="1" applyAlignment="1">
      <alignment horizontal="center" vertical="center"/>
    </xf>
    <xf numFmtId="0" fontId="2" fillId="0" borderId="47" xfId="0"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0" fontId="4" fillId="0" borderId="0" xfId="0" applyFont="1" applyFill="1" applyAlignment="1">
      <alignment/>
    </xf>
    <xf numFmtId="0" fontId="2" fillId="0" borderId="0" xfId="0" applyFont="1" applyFill="1" applyAlignment="1">
      <alignment vertical="center"/>
    </xf>
    <xf numFmtId="0" fontId="0" fillId="0" borderId="0" xfId="0" applyFont="1" applyFill="1" applyAlignment="1">
      <alignment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6" xfId="0" applyNumberFormat="1" applyFont="1" applyFill="1" applyBorder="1" applyAlignment="1">
      <alignment vertical="center"/>
    </xf>
    <xf numFmtId="0" fontId="2" fillId="0" borderId="64" xfId="0" applyFont="1" applyFill="1" applyBorder="1" applyAlignment="1">
      <alignment horizontal="center" vertical="center"/>
    </xf>
    <xf numFmtId="178" fontId="2" fillId="0" borderId="34"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117" xfId="0" applyNumberFormat="1" applyFont="1" applyFill="1" applyBorder="1" applyAlignment="1">
      <alignment vertical="center"/>
    </xf>
    <xf numFmtId="0" fontId="12" fillId="0" borderId="0" xfId="0" applyFont="1" applyFill="1" applyAlignment="1">
      <alignment/>
    </xf>
    <xf numFmtId="0" fontId="9" fillId="0" borderId="0" xfId="0" applyFont="1" applyFill="1" applyAlignment="1">
      <alignment/>
    </xf>
    <xf numFmtId="182" fontId="2" fillId="0" borderId="10" xfId="0" applyNumberFormat="1" applyFont="1" applyFill="1" applyBorder="1" applyAlignment="1">
      <alignment horizontal="left"/>
    </xf>
    <xf numFmtId="182" fontId="2" fillId="0" borderId="10" xfId="0" applyNumberFormat="1" applyFont="1" applyFill="1" applyBorder="1" applyAlignment="1">
      <alignment/>
    </xf>
    <xf numFmtId="182" fontId="2" fillId="0" borderId="11" xfId="0" applyNumberFormat="1" applyFont="1" applyFill="1" applyBorder="1" applyAlignment="1">
      <alignment horizontal="center"/>
    </xf>
    <xf numFmtId="0" fontId="2" fillId="0" borderId="10" xfId="0" applyFont="1" applyFill="1" applyBorder="1" applyAlignment="1">
      <alignment horizontal="center"/>
    </xf>
    <xf numFmtId="0" fontId="2" fillId="0" borderId="44" xfId="0" applyFont="1" applyFill="1" applyBorder="1" applyAlignment="1">
      <alignment horizontal="center"/>
    </xf>
    <xf numFmtId="182" fontId="2" fillId="0" borderId="88" xfId="0" applyNumberFormat="1" applyFont="1" applyFill="1" applyBorder="1" applyAlignment="1">
      <alignment horizontal="left"/>
    </xf>
    <xf numFmtId="182" fontId="2" fillId="0" borderId="88" xfId="0" applyNumberFormat="1" applyFont="1" applyFill="1" applyBorder="1" applyAlignment="1">
      <alignment/>
    </xf>
    <xf numFmtId="182" fontId="2" fillId="0" borderId="114" xfId="0" applyNumberFormat="1" applyFont="1" applyFill="1" applyBorder="1" applyAlignment="1">
      <alignment horizontal="center"/>
    </xf>
    <xf numFmtId="0" fontId="2" fillId="0" borderId="88" xfId="0" applyFont="1" applyFill="1" applyBorder="1" applyAlignment="1">
      <alignment horizontal="center"/>
    </xf>
    <xf numFmtId="0" fontId="2" fillId="0" borderId="68" xfId="0" applyFont="1" applyFill="1" applyBorder="1" applyAlignment="1">
      <alignment horizontal="center"/>
    </xf>
    <xf numFmtId="185" fontId="12" fillId="0" borderId="118" xfId="0" applyNumberFormat="1" applyFont="1" applyFill="1" applyBorder="1" applyAlignment="1">
      <alignment horizontal="right"/>
    </xf>
    <xf numFmtId="185" fontId="12" fillId="0" borderId="119" xfId="0" applyNumberFormat="1" applyFont="1" applyFill="1" applyBorder="1" applyAlignment="1">
      <alignment horizontal="right"/>
    </xf>
    <xf numFmtId="0" fontId="2" fillId="0" borderId="0" xfId="0" applyFont="1" applyFill="1" applyAlignment="1">
      <alignment horizontal="left" vertical="top" wrapText="1"/>
    </xf>
    <xf numFmtId="0" fontId="16" fillId="0" borderId="0" xfId="0" applyFont="1" applyFill="1" applyAlignment="1">
      <alignment vertical="top" wrapText="1"/>
    </xf>
    <xf numFmtId="0" fontId="29" fillId="0" borderId="0" xfId="0" applyFont="1" applyFill="1" applyAlignment="1">
      <alignment wrapText="1"/>
    </xf>
    <xf numFmtId="0" fontId="8" fillId="0" borderId="0" xfId="0" applyFont="1" applyFill="1" applyAlignment="1">
      <alignment vertical="top" wrapText="1"/>
    </xf>
    <xf numFmtId="0" fontId="27" fillId="0" borderId="0" xfId="0" applyFont="1" applyFill="1" applyAlignment="1">
      <alignment wrapText="1"/>
    </xf>
    <xf numFmtId="178" fontId="7" fillId="0" borderId="0" xfId="0" applyNumberFormat="1" applyFont="1" applyFill="1" applyAlignment="1" quotePrefix="1">
      <alignment horizontal="right"/>
    </xf>
    <xf numFmtId="0" fontId="0" fillId="0" borderId="0" xfId="0" applyFill="1" applyAlignment="1">
      <alignment/>
    </xf>
    <xf numFmtId="0" fontId="8" fillId="0" borderId="10" xfId="0" applyFont="1" applyFill="1" applyBorder="1" applyAlignment="1">
      <alignment horizontal="right"/>
    </xf>
    <xf numFmtId="0" fontId="8" fillId="0" borderId="10" xfId="0" applyFont="1" applyFill="1" applyBorder="1" applyAlignment="1">
      <alignment horizontal="center"/>
    </xf>
    <xf numFmtId="0" fontId="5" fillId="0" borderId="0" xfId="0" applyFont="1" applyFill="1" applyAlignment="1">
      <alignment horizontal="center"/>
    </xf>
    <xf numFmtId="0" fontId="6" fillId="0" borderId="0" xfId="0" applyNumberFormat="1" applyFont="1" applyFill="1" applyAlignment="1">
      <alignment horizontal="center"/>
    </xf>
    <xf numFmtId="0" fontId="9" fillId="0" borderId="0" xfId="0" applyFont="1" applyFill="1" applyAlignment="1" applyProtection="1">
      <alignment horizontal="left" vertical="top" wrapText="1"/>
      <protection locked="0"/>
    </xf>
    <xf numFmtId="0" fontId="2" fillId="0" borderId="93"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0" borderId="116"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120" xfId="0" applyFont="1" applyBorder="1" applyAlignment="1">
      <alignment horizontal="center" vertical="center"/>
    </xf>
    <xf numFmtId="178" fontId="2" fillId="0" borderId="116" xfId="0" applyNumberFormat="1" applyFont="1" applyFill="1" applyBorder="1" applyAlignment="1" applyProtection="1">
      <alignment horizontal="right" vertical="center"/>
      <protection locked="0"/>
    </xf>
    <xf numFmtId="178" fontId="2" fillId="0" borderId="12" xfId="0" applyNumberFormat="1" applyFont="1" applyFill="1" applyBorder="1" applyAlignment="1" applyProtection="1">
      <alignment horizontal="right" vertical="center"/>
      <protection locked="0"/>
    </xf>
    <xf numFmtId="178" fontId="2" fillId="34" borderId="12" xfId="0" applyNumberFormat="1" applyFont="1" applyFill="1" applyBorder="1" applyAlignment="1">
      <alignment horizontal="right" vertical="center"/>
    </xf>
    <xf numFmtId="178" fontId="2" fillId="0" borderId="117" xfId="0" applyNumberFormat="1" applyFont="1" applyFill="1" applyBorder="1" applyAlignment="1">
      <alignment horizontal="right" vertical="center"/>
    </xf>
    <xf numFmtId="178" fontId="2" fillId="0" borderId="88" xfId="0" applyNumberFormat="1" applyFont="1" applyFill="1" applyBorder="1" applyAlignment="1">
      <alignment horizontal="right" vertical="center"/>
    </xf>
    <xf numFmtId="0" fontId="2" fillId="0" borderId="94" xfId="0" applyFont="1" applyBorder="1" applyAlignment="1">
      <alignment horizontal="center" vertical="center"/>
    </xf>
    <xf numFmtId="0" fontId="2" fillId="0" borderId="88" xfId="0" applyFont="1" applyBorder="1" applyAlignment="1">
      <alignment horizontal="center" vertical="center"/>
    </xf>
    <xf numFmtId="0" fontId="2" fillId="0" borderId="68" xfId="0" applyFont="1" applyBorder="1" applyAlignment="1">
      <alignment horizontal="center" vertical="center"/>
    </xf>
    <xf numFmtId="0" fontId="2" fillId="0" borderId="121" xfId="0" applyFont="1" applyBorder="1" applyAlignment="1">
      <alignment horizontal="center" vertical="center"/>
    </xf>
    <xf numFmtId="0" fontId="2" fillId="0" borderId="96"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178" fontId="2" fillId="0" borderId="125" xfId="0" applyNumberFormat="1" applyFont="1" applyFill="1" applyBorder="1" applyAlignment="1">
      <alignment horizontal="right" vertical="center"/>
    </xf>
    <xf numFmtId="178" fontId="2" fillId="0" borderId="47" xfId="0" applyNumberFormat="1" applyFont="1" applyFill="1" applyBorder="1" applyAlignment="1">
      <alignment horizontal="right" vertical="center"/>
    </xf>
    <xf numFmtId="178" fontId="2" fillId="0" borderId="126" xfId="0" applyNumberFormat="1" applyFont="1" applyFill="1" applyBorder="1" applyAlignment="1">
      <alignment horizontal="right" vertical="center"/>
    </xf>
    <xf numFmtId="178" fontId="2" fillId="0" borderId="127" xfId="0" applyNumberFormat="1" applyFont="1" applyFill="1" applyBorder="1" applyAlignment="1">
      <alignment horizontal="right" vertical="center"/>
    </xf>
    <xf numFmtId="178" fontId="2" fillId="0" borderId="90" xfId="0" applyNumberFormat="1" applyFont="1" applyFill="1" applyBorder="1" applyAlignment="1">
      <alignment horizontal="right" vertical="center"/>
    </xf>
    <xf numFmtId="178" fontId="2" fillId="0" borderId="90" xfId="0" applyNumberFormat="1" applyFont="1" applyFill="1" applyBorder="1" applyAlignment="1" applyProtection="1">
      <alignment horizontal="right" vertical="center"/>
      <protection locked="0"/>
    </xf>
    <xf numFmtId="178" fontId="2" fillId="0" borderId="128" xfId="0" applyNumberFormat="1" applyFont="1" applyFill="1" applyBorder="1" applyAlignment="1">
      <alignment horizontal="right"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2" fillId="35" borderId="129" xfId="0" applyFont="1" applyFill="1" applyBorder="1" applyAlignment="1">
      <alignment horizontal="center" vertical="center"/>
    </xf>
    <xf numFmtId="0" fontId="9" fillId="0" borderId="0" xfId="0" applyFont="1" applyFill="1" applyAlignment="1" applyProtection="1">
      <alignment vertical="center"/>
      <protection locked="0"/>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113"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29" xfId="0" applyFont="1" applyBorder="1" applyAlignment="1">
      <alignment horizontal="center" vertical="center"/>
    </xf>
    <xf numFmtId="178" fontId="2" fillId="34" borderId="128"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128"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97" xfId="0" applyFont="1" applyBorder="1" applyAlignment="1">
      <alignment horizontal="center" vertical="center"/>
    </xf>
    <xf numFmtId="0" fontId="2" fillId="0" borderId="92" xfId="0" applyFont="1" applyBorder="1" applyAlignment="1">
      <alignment horizontal="center" vertical="center"/>
    </xf>
    <xf numFmtId="178" fontId="2" fillId="34" borderId="94" xfId="0" applyNumberFormat="1" applyFont="1" applyFill="1" applyBorder="1" applyAlignment="1">
      <alignment horizontal="right" vertical="center"/>
    </xf>
    <xf numFmtId="178" fontId="2" fillId="34" borderId="88" xfId="0" applyNumberFormat="1" applyFont="1" applyFill="1" applyBorder="1" applyAlignment="1">
      <alignment horizontal="right" vertical="center"/>
    </xf>
    <xf numFmtId="178" fontId="2" fillId="0" borderId="94"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0" fontId="2" fillId="0" borderId="130" xfId="0" applyFont="1" applyBorder="1" applyAlignment="1">
      <alignment horizontal="center" vertical="center"/>
    </xf>
    <xf numFmtId="0" fontId="2" fillId="0" borderId="43" xfId="0" applyFont="1" applyBorder="1" applyAlignment="1">
      <alignment horizontal="center" vertical="center"/>
    </xf>
    <xf numFmtId="0" fontId="2" fillId="0" borderId="131" xfId="0" applyFont="1" applyBorder="1" applyAlignment="1">
      <alignment horizontal="center" vertical="center"/>
    </xf>
    <xf numFmtId="0" fontId="2" fillId="0" borderId="33" xfId="0" applyFont="1" applyBorder="1" applyAlignment="1">
      <alignment horizontal="center" vertical="center"/>
    </xf>
    <xf numFmtId="0" fontId="2" fillId="0" borderId="132" xfId="0" applyFont="1" applyBorder="1" applyAlignment="1">
      <alignment horizontal="center" vertical="center"/>
    </xf>
    <xf numFmtId="0" fontId="2" fillId="0" borderId="91" xfId="0" applyFont="1" applyBorder="1" applyAlignment="1">
      <alignment horizontal="center" vertical="center"/>
    </xf>
    <xf numFmtId="178" fontId="2" fillId="0" borderId="27" xfId="0" applyNumberFormat="1" applyFont="1" applyFill="1" applyBorder="1" applyAlignment="1">
      <alignment horizontal="right" vertical="center"/>
    </xf>
    <xf numFmtId="178" fontId="2" fillId="0" borderId="93" xfId="0" applyNumberFormat="1" applyFont="1" applyFill="1" applyBorder="1" applyAlignment="1">
      <alignment horizontal="right" vertical="center"/>
    </xf>
    <xf numFmtId="178" fontId="2" fillId="0" borderId="133"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34" xfId="0" applyFont="1" applyBorder="1" applyAlignment="1">
      <alignment horizontal="center" vertical="center"/>
    </xf>
    <xf numFmtId="0" fontId="2" fillId="0" borderId="30" xfId="0" applyFont="1" applyBorder="1" applyAlignment="1">
      <alignment horizontal="center" vertical="center"/>
    </xf>
    <xf numFmtId="0" fontId="2" fillId="0" borderId="110" xfId="0" applyFont="1" applyBorder="1" applyAlignment="1">
      <alignment horizontal="center" vertical="center"/>
    </xf>
    <xf numFmtId="178" fontId="2" fillId="0" borderId="7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0" xfId="0" applyFont="1" applyFill="1" applyAlignment="1" applyProtection="1">
      <alignment horizontal="left" vertical="top" wrapText="1"/>
      <protection locked="0"/>
    </xf>
    <xf numFmtId="178" fontId="2" fillId="0" borderId="89" xfId="0" applyNumberFormat="1" applyFont="1" applyFill="1" applyBorder="1" applyAlignment="1">
      <alignment horizontal="right" vertical="center"/>
    </xf>
    <xf numFmtId="178" fontId="2" fillId="34" borderId="89" xfId="0" applyNumberFormat="1" applyFont="1" applyFill="1" applyBorder="1" applyAlignment="1">
      <alignment horizontal="right" vertical="center"/>
    </xf>
    <xf numFmtId="178" fontId="2" fillId="34" borderId="90" xfId="0" applyNumberFormat="1" applyFont="1" applyFill="1" applyBorder="1" applyAlignment="1">
      <alignment horizontal="right" vertical="center"/>
    </xf>
    <xf numFmtId="178" fontId="2" fillId="34" borderId="133" xfId="0" applyNumberFormat="1" applyFont="1" applyFill="1" applyBorder="1" applyAlignment="1">
      <alignment horizontal="right" vertical="center"/>
    </xf>
    <xf numFmtId="178" fontId="0" fillId="34" borderId="30" xfId="0" applyNumberFormat="1" applyFont="1" applyFill="1" applyBorder="1" applyAlignment="1">
      <alignment vertical="center"/>
    </xf>
    <xf numFmtId="0" fontId="2" fillId="34" borderId="73" xfId="0" applyFont="1" applyFill="1" applyBorder="1" applyAlignment="1">
      <alignment horizontal="center" vertical="center"/>
    </xf>
    <xf numFmtId="0" fontId="2" fillId="34" borderId="135" xfId="0" applyFont="1" applyFill="1" applyBorder="1" applyAlignment="1">
      <alignment horizontal="center" vertical="center"/>
    </xf>
    <xf numFmtId="0" fontId="2" fillId="34" borderId="74" xfId="0" applyFont="1" applyFill="1" applyBorder="1" applyAlignment="1">
      <alignment horizontal="center" vertical="center"/>
    </xf>
    <xf numFmtId="0" fontId="2" fillId="0" borderId="136" xfId="0" applyFont="1" applyBorder="1" applyAlignment="1">
      <alignment horizontal="center" vertical="center"/>
    </xf>
    <xf numFmtId="178" fontId="2" fillId="0" borderId="88" xfId="0" applyNumberFormat="1" applyFont="1" applyFill="1" applyBorder="1" applyAlignment="1" applyProtection="1">
      <alignment horizontal="right" vertical="center"/>
      <protection locked="0"/>
    </xf>
    <xf numFmtId="182" fontId="2" fillId="0" borderId="117" xfId="0" applyNumberFormat="1" applyFont="1" applyFill="1" applyBorder="1" applyAlignment="1">
      <alignment horizontal="right"/>
    </xf>
    <xf numFmtId="182" fontId="2" fillId="0" borderId="88" xfId="0" applyNumberFormat="1" applyFont="1" applyFill="1" applyBorder="1" applyAlignment="1">
      <alignment horizontal="right"/>
    </xf>
    <xf numFmtId="182" fontId="2" fillId="0" borderId="14" xfId="0" applyNumberFormat="1" applyFont="1" applyFill="1" applyBorder="1" applyAlignment="1">
      <alignment horizontal="right"/>
    </xf>
    <xf numFmtId="182" fontId="2" fillId="0" borderId="10" xfId="0" applyNumberFormat="1" applyFont="1" applyFill="1" applyBorder="1" applyAlignment="1">
      <alignment horizontal="right"/>
    </xf>
    <xf numFmtId="182" fontId="12" fillId="0" borderId="94" xfId="0" applyNumberFormat="1" applyFont="1" applyFill="1" applyBorder="1" applyAlignment="1">
      <alignment horizontal="center"/>
    </xf>
    <xf numFmtId="182" fontId="12" fillId="0" borderId="88" xfId="0" applyNumberFormat="1" applyFont="1" applyFill="1" applyBorder="1" applyAlignment="1">
      <alignment horizontal="center"/>
    </xf>
    <xf numFmtId="182" fontId="2" fillId="0" borderId="97" xfId="0" applyNumberFormat="1" applyFont="1" applyFill="1" applyBorder="1" applyAlignment="1">
      <alignment horizontal="right"/>
    </xf>
    <xf numFmtId="182" fontId="2" fillId="35" borderId="133" xfId="0" applyNumberFormat="1" applyFont="1" applyFill="1" applyBorder="1" applyAlignment="1">
      <alignment horizontal="center"/>
    </xf>
    <xf numFmtId="182" fontId="2" fillId="35" borderId="30" xfId="0" applyNumberFormat="1" applyFont="1" applyFill="1" applyBorder="1" applyAlignment="1">
      <alignment horizontal="center"/>
    </xf>
    <xf numFmtId="182" fontId="2" fillId="35" borderId="134" xfId="0" applyNumberFormat="1" applyFont="1" applyFill="1" applyBorder="1" applyAlignment="1">
      <alignment horizontal="right"/>
    </xf>
    <xf numFmtId="182" fontId="2" fillId="35" borderId="30" xfId="0" applyNumberFormat="1" applyFont="1" applyFill="1" applyBorder="1" applyAlignment="1">
      <alignment horizontal="right"/>
    </xf>
    <xf numFmtId="182" fontId="2" fillId="0" borderId="137" xfId="0" applyNumberFormat="1" applyFont="1" applyFill="1" applyBorder="1" applyAlignment="1">
      <alignment horizontal="center"/>
    </xf>
    <xf numFmtId="182" fontId="2" fillId="0" borderId="10" xfId="0" applyNumberFormat="1" applyFont="1" applyFill="1" applyBorder="1" applyAlignment="1">
      <alignment horizontal="center"/>
    </xf>
    <xf numFmtId="182" fontId="2" fillId="0" borderId="138" xfId="0" applyNumberFormat="1" applyFont="1" applyFill="1" applyBorder="1" applyAlignment="1">
      <alignment horizontal="right"/>
    </xf>
    <xf numFmtId="0" fontId="9" fillId="0" borderId="0" xfId="0" applyFont="1" applyFill="1" applyAlignment="1">
      <alignment horizontal="left" vertical="top" wrapText="1"/>
    </xf>
    <xf numFmtId="0" fontId="2" fillId="0" borderId="66" xfId="0" applyFont="1" applyBorder="1" applyAlignment="1">
      <alignment horizontal="center" vertical="center"/>
    </xf>
    <xf numFmtId="178" fontId="2" fillId="0" borderId="34" xfId="0" applyNumberFormat="1" applyFont="1" applyFill="1" applyBorder="1" applyAlignment="1">
      <alignment horizontal="right" vertical="center"/>
    </xf>
    <xf numFmtId="178" fontId="2" fillId="0" borderId="46" xfId="0" applyNumberFormat="1" applyFont="1" applyFill="1" applyBorder="1" applyAlignment="1">
      <alignment horizontal="right" vertical="center"/>
    </xf>
    <xf numFmtId="178" fontId="2" fillId="0" borderId="45" xfId="0" applyNumberFormat="1" applyFont="1" applyFill="1" applyBorder="1" applyAlignment="1">
      <alignment horizontal="right" vertical="center"/>
    </xf>
    <xf numFmtId="0" fontId="2" fillId="0" borderId="139" xfId="0" applyFont="1" applyFill="1" applyBorder="1" applyAlignment="1">
      <alignment horizontal="center" vertical="center"/>
    </xf>
    <xf numFmtId="0" fontId="2" fillId="0" borderId="127" xfId="0" applyFont="1" applyFill="1" applyBorder="1" applyAlignment="1">
      <alignment horizontal="center" vertical="center"/>
    </xf>
    <xf numFmtId="178" fontId="2" fillId="0" borderId="68" xfId="0" applyNumberFormat="1" applyFont="1" applyFill="1" applyBorder="1" applyAlignment="1">
      <alignment horizontal="right" vertical="center"/>
    </xf>
    <xf numFmtId="0" fontId="2" fillId="0" borderId="90"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27" xfId="0"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9" fillId="0" borderId="0" xfId="0" applyFont="1" applyFill="1" applyAlignment="1">
      <alignment vertical="top" wrapText="1"/>
    </xf>
    <xf numFmtId="0" fontId="0" fillId="0" borderId="0" xfId="0" applyFont="1" applyFill="1" applyAlignment="1">
      <alignment vertical="top" wrapText="1"/>
    </xf>
    <xf numFmtId="178" fontId="2" fillId="0" borderId="65" xfId="0" applyNumberFormat="1" applyFont="1" applyBorder="1" applyAlignment="1">
      <alignment horizontal="right"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178" fontId="2" fillId="0" borderId="144" xfId="0" applyNumberFormat="1" applyFont="1" applyBorder="1" applyAlignment="1">
      <alignment horizontal="right" vertical="center"/>
    </xf>
    <xf numFmtId="0" fontId="2" fillId="0" borderId="145" xfId="0" applyFont="1" applyBorder="1" applyAlignment="1">
      <alignment horizontal="center" vertical="center"/>
    </xf>
    <xf numFmtId="0" fontId="2" fillId="0" borderId="72" xfId="0" applyFont="1" applyBorder="1" applyAlignment="1">
      <alignment horizontal="center" vertical="center"/>
    </xf>
    <xf numFmtId="0" fontId="2" fillId="0" borderId="80" xfId="0" applyFont="1" applyBorder="1" applyAlignment="1">
      <alignment horizontal="center" vertical="center"/>
    </xf>
    <xf numFmtId="0" fontId="2" fillId="0" borderId="27" xfId="0" applyFont="1" applyBorder="1" applyAlignment="1">
      <alignment horizontal="center"/>
    </xf>
    <xf numFmtId="0" fontId="2" fillId="0" borderId="64" xfId="0" applyFont="1" applyBorder="1" applyAlignment="1">
      <alignment horizontal="center"/>
    </xf>
    <xf numFmtId="0" fontId="9" fillId="0" borderId="90" xfId="0" applyFont="1" applyBorder="1" applyAlignment="1">
      <alignment horizontal="center" vertical="distributed" wrapText="1"/>
    </xf>
    <xf numFmtId="0" fontId="0" fillId="0" borderId="90" xfId="0" applyBorder="1" applyAlignment="1">
      <alignment/>
    </xf>
    <xf numFmtId="0" fontId="0" fillId="0" borderId="113"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9" fillId="0" borderId="60" xfId="0" applyFont="1" applyBorder="1" applyAlignment="1">
      <alignment horizontal="center"/>
    </xf>
    <xf numFmtId="0" fontId="9" fillId="0" borderId="0" xfId="0" applyFont="1" applyAlignment="1">
      <alignment horizontal="center"/>
    </xf>
    <xf numFmtId="0" fontId="9" fillId="0" borderId="35" xfId="0" applyFont="1" applyBorder="1" applyAlignment="1">
      <alignment horizontal="center"/>
    </xf>
    <xf numFmtId="0" fontId="9" fillId="0" borderId="34" xfId="0" applyFont="1" applyBorder="1" applyAlignment="1">
      <alignment horizontal="center" vertical="center"/>
    </xf>
    <xf numFmtId="0" fontId="0" fillId="0" borderId="27" xfId="0" applyBorder="1" applyAlignment="1">
      <alignment horizontal="center" vertical="center"/>
    </xf>
    <xf numFmtId="0" fontId="0" fillId="0" borderId="64" xfId="0" applyBorder="1" applyAlignment="1">
      <alignment horizontal="center" vertical="center"/>
    </xf>
    <xf numFmtId="0" fontId="9"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9" fillId="0" borderId="34" xfId="0" applyFont="1" applyBorder="1" applyAlignment="1">
      <alignment horizontal="center"/>
    </xf>
    <xf numFmtId="0" fontId="9" fillId="0" borderId="27" xfId="0" applyFont="1" applyBorder="1" applyAlignment="1">
      <alignment horizontal="center"/>
    </xf>
    <xf numFmtId="0" fontId="9" fillId="0" borderId="64" xfId="0" applyFont="1" applyBorder="1" applyAlignment="1">
      <alignment horizontal="center"/>
    </xf>
    <xf numFmtId="0" fontId="9" fillId="0" borderId="34" xfId="0" applyFont="1" applyBorder="1" applyAlignment="1">
      <alignment horizontal="distributed"/>
    </xf>
    <xf numFmtId="0" fontId="9" fillId="0" borderId="27" xfId="0" applyFont="1" applyBorder="1" applyAlignment="1">
      <alignment horizontal="distributed"/>
    </xf>
    <xf numFmtId="0" fontId="9" fillId="0" borderId="64" xfId="0" applyFont="1" applyBorder="1" applyAlignment="1">
      <alignment horizontal="distributed"/>
    </xf>
    <xf numFmtId="182" fontId="2" fillId="35" borderId="70" xfId="0" applyNumberFormat="1" applyFont="1" applyFill="1" applyBorder="1" applyAlignment="1">
      <alignment horizontal="right"/>
    </xf>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Alignment="1">
      <alignment horizontal="center" vertical="center"/>
    </xf>
    <xf numFmtId="0" fontId="9" fillId="0" borderId="78" xfId="0" applyFont="1" applyBorder="1" applyAlignment="1">
      <alignment horizontal="center" vertical="center"/>
    </xf>
    <xf numFmtId="0" fontId="0" fillId="0" borderId="0" xfId="0" applyFill="1" applyAlignment="1">
      <alignment vertical="top" wrapText="1"/>
    </xf>
    <xf numFmtId="182" fontId="2" fillId="35" borderId="133" xfId="0" applyNumberFormat="1" applyFont="1" applyFill="1" applyBorder="1" applyAlignment="1">
      <alignment horizontal="right"/>
    </xf>
    <xf numFmtId="0" fontId="9" fillId="0" borderId="95" xfId="0" applyFont="1" applyFill="1" applyBorder="1" applyAlignment="1">
      <alignment vertical="center" wrapText="1"/>
    </xf>
    <xf numFmtId="0" fontId="9" fillId="0" borderId="96" xfId="0" applyFont="1" applyFill="1" applyBorder="1" applyAlignment="1">
      <alignment vertical="center" wrapText="1"/>
    </xf>
    <xf numFmtId="0" fontId="9" fillId="0" borderId="129" xfId="0" applyFont="1" applyFill="1" applyBorder="1" applyAlignment="1">
      <alignment vertical="center" wrapText="1"/>
    </xf>
    <xf numFmtId="0" fontId="9" fillId="0" borderId="75" xfId="0" applyFont="1" applyFill="1" applyBorder="1" applyAlignment="1">
      <alignment vertical="center" wrapText="1"/>
    </xf>
    <xf numFmtId="0" fontId="9" fillId="0" borderId="0" xfId="0" applyFont="1" applyFill="1" applyBorder="1" applyAlignment="1">
      <alignment vertical="center" wrapText="1"/>
    </xf>
    <xf numFmtId="0" fontId="9" fillId="0" borderId="146" xfId="0" applyFont="1" applyFill="1" applyBorder="1" applyAlignment="1">
      <alignment vertical="center" wrapText="1"/>
    </xf>
    <xf numFmtId="178" fontId="2" fillId="0" borderId="1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178" fontId="2" fillId="0" borderId="93" xfId="0" applyNumberFormat="1" applyFont="1" applyBorder="1" applyAlignment="1">
      <alignment horizontal="right" vertical="center"/>
    </xf>
    <xf numFmtId="0" fontId="12" fillId="0" borderId="0" xfId="0" applyFont="1" applyFill="1" applyAlignment="1">
      <alignment horizontal="left" vertical="center" wrapText="1"/>
    </xf>
    <xf numFmtId="0" fontId="2" fillId="0" borderId="147" xfId="0" applyFont="1" applyBorder="1" applyAlignment="1">
      <alignment horizontal="center" vertical="center"/>
    </xf>
    <xf numFmtId="0" fontId="2" fillId="0" borderId="0" xfId="0" applyFont="1" applyAlignment="1">
      <alignment horizontal="center" vertical="center"/>
    </xf>
    <xf numFmtId="0" fontId="2" fillId="0" borderId="78"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16" xfId="0" applyFont="1" applyBorder="1" applyAlignment="1">
      <alignment horizontal="center" vertical="center"/>
    </xf>
    <xf numFmtId="0" fontId="9" fillId="0" borderId="0" xfId="0" applyFont="1" applyFill="1" applyAlignment="1">
      <alignment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3" fontId="9" fillId="0" borderId="33" xfId="0" applyNumberFormat="1" applyFont="1" applyBorder="1" applyAlignment="1">
      <alignment horizontal="center" vertical="center"/>
    </xf>
    <xf numFmtId="3" fontId="9" fillId="0" borderId="43" xfId="0" applyNumberFormat="1" applyFont="1" applyBorder="1" applyAlignment="1">
      <alignment horizontal="center" vertical="center"/>
    </xf>
    <xf numFmtId="3" fontId="9" fillId="0" borderId="131" xfId="0" applyNumberFormat="1" applyFont="1" applyBorder="1" applyAlignment="1">
      <alignment horizontal="center" vertical="center"/>
    </xf>
    <xf numFmtId="178" fontId="2" fillId="0" borderId="133"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34" borderId="137"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0" fontId="2" fillId="0" borderId="148" xfId="0" applyFont="1" applyBorder="1" applyAlignment="1">
      <alignment horizontal="center" vertical="center"/>
    </xf>
    <xf numFmtId="178" fontId="2" fillId="0" borderId="10" xfId="0" applyNumberFormat="1" applyFont="1" applyBorder="1" applyAlignment="1">
      <alignment horizontal="right" vertical="center"/>
    </xf>
    <xf numFmtId="0" fontId="2" fillId="35" borderId="89"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113" xfId="0" applyFont="1" applyFill="1" applyBorder="1" applyAlignment="1">
      <alignment horizontal="center" vertical="center"/>
    </xf>
    <xf numFmtId="0" fontId="2" fillId="0" borderId="138" xfId="0" applyFont="1" applyBorder="1" applyAlignment="1">
      <alignment horizontal="center" vertical="center"/>
    </xf>
    <xf numFmtId="0" fontId="2" fillId="0" borderId="10" xfId="0" applyFont="1" applyBorder="1" applyAlignment="1">
      <alignment horizontal="center" vertical="center"/>
    </xf>
    <xf numFmtId="0" fontId="0" fillId="34" borderId="10" xfId="0" applyFont="1" applyFill="1" applyBorder="1" applyAlignment="1">
      <alignment/>
    </xf>
    <xf numFmtId="0" fontId="2" fillId="0" borderId="100" xfId="0" applyFont="1" applyBorder="1" applyAlignment="1">
      <alignment horizontal="center" vertical="center"/>
    </xf>
    <xf numFmtId="178" fontId="2" fillId="34" borderId="98"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178" fontId="2" fillId="0" borderId="27" xfId="0" applyNumberFormat="1" applyFont="1" applyBorder="1" applyAlignment="1">
      <alignment horizontal="right" vertical="center"/>
    </xf>
    <xf numFmtId="178" fontId="2" fillId="0" borderId="47" xfId="0" applyNumberFormat="1" applyFont="1" applyBorder="1" applyAlignment="1">
      <alignment horizontal="right" vertical="center"/>
    </xf>
    <xf numFmtId="0" fontId="2" fillId="0" borderId="149" xfId="0" applyFont="1" applyBorder="1" applyAlignment="1">
      <alignment horizontal="center"/>
    </xf>
    <xf numFmtId="0" fontId="2" fillId="0" borderId="150" xfId="0" applyFont="1" applyBorder="1" applyAlignment="1">
      <alignment horizontal="center"/>
    </xf>
    <xf numFmtId="0" fontId="2" fillId="0" borderId="70" xfId="0" applyFont="1" applyBorder="1" applyAlignment="1">
      <alignment horizontal="center"/>
    </xf>
    <xf numFmtId="0" fontId="2" fillId="0" borderId="141" xfId="0" applyFont="1" applyBorder="1" applyAlignment="1">
      <alignment horizontal="center"/>
    </xf>
    <xf numFmtId="0" fontId="2" fillId="0" borderId="142" xfId="0" applyFont="1" applyBorder="1" applyAlignment="1">
      <alignment horizontal="center"/>
    </xf>
    <xf numFmtId="0" fontId="2" fillId="0" borderId="151" xfId="0" applyFont="1" applyBorder="1" applyAlignment="1">
      <alignment horizontal="center"/>
    </xf>
    <xf numFmtId="0" fontId="2" fillId="0" borderId="31"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18" xfId="0" applyFont="1" applyBorder="1" applyAlignment="1">
      <alignment horizontal="center" vertical="center"/>
    </xf>
    <xf numFmtId="0" fontId="2" fillId="0" borderId="14" xfId="0" applyFont="1" applyBorder="1" applyAlignment="1">
      <alignment horizontal="center" vertical="center"/>
    </xf>
    <xf numFmtId="178" fontId="2" fillId="34" borderId="137"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8"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38" xfId="0" applyNumberFormat="1" applyFont="1" applyBorder="1" applyAlignment="1">
      <alignment horizontal="right"/>
    </xf>
    <xf numFmtId="178" fontId="2" fillId="0" borderId="116" xfId="0" applyNumberFormat="1" applyFont="1" applyBorder="1" applyAlignment="1">
      <alignment horizontal="right"/>
    </xf>
    <xf numFmtId="178" fontId="2" fillId="34" borderId="93" xfId="0" applyNumberFormat="1" applyFont="1" applyFill="1" applyBorder="1" applyAlignment="1">
      <alignment horizontal="right"/>
    </xf>
    <xf numFmtId="178" fontId="2" fillId="34" borderId="12" xfId="0" applyNumberFormat="1" applyFont="1" applyFill="1" applyBorder="1" applyAlignment="1">
      <alignment horizontal="right"/>
    </xf>
    <xf numFmtId="0" fontId="2" fillId="0" borderId="153" xfId="0" applyFont="1" applyBorder="1" applyAlignment="1">
      <alignment horizontal="center" vertical="center"/>
    </xf>
    <xf numFmtId="178" fontId="2" fillId="0" borderId="65" xfId="0" applyNumberFormat="1" applyFont="1" applyBorder="1" applyAlignment="1">
      <alignment horizontal="right"/>
    </xf>
    <xf numFmtId="178" fontId="2" fillId="0" borderId="142" xfId="0" applyNumberFormat="1" applyFont="1" applyBorder="1" applyAlignment="1">
      <alignment horizontal="right"/>
    </xf>
    <xf numFmtId="178" fontId="2" fillId="0" borderId="151" xfId="0" applyNumberFormat="1" applyFont="1" applyBorder="1" applyAlignment="1">
      <alignment horizontal="right"/>
    </xf>
    <xf numFmtId="178" fontId="2" fillId="34" borderId="94" xfId="0" applyNumberFormat="1" applyFont="1" applyFill="1" applyBorder="1" applyAlignment="1">
      <alignment horizontal="right"/>
    </xf>
    <xf numFmtId="178" fontId="2" fillId="34" borderId="88" xfId="0" applyNumberFormat="1" applyFont="1" applyFill="1" applyBorder="1" applyAlignment="1">
      <alignment horizontal="right"/>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12" fillId="0" borderId="0" xfId="0" applyNumberFormat="1" applyFont="1" applyAlignment="1">
      <alignment shrinkToFit="1"/>
    </xf>
    <xf numFmtId="0" fontId="0" fillId="0" borderId="0" xfId="0" applyNumberFormat="1" applyAlignment="1">
      <alignment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6" xfId="0" applyBorder="1" applyAlignment="1">
      <alignment horizontal="center" vertical="center" shrinkToFit="1"/>
    </xf>
    <xf numFmtId="0" fontId="12" fillId="0" borderId="154" xfId="0" applyFont="1" applyBorder="1" applyAlignment="1">
      <alignment horizontal="center" vertical="center" shrinkToFit="1"/>
    </xf>
    <xf numFmtId="0" fontId="0" fillId="0" borderId="155" xfId="0" applyBorder="1" applyAlignment="1">
      <alignment horizontal="center" vertical="center" shrinkToFit="1"/>
    </xf>
    <xf numFmtId="0" fontId="2" fillId="33" borderId="49" xfId="0" applyFont="1" applyFill="1" applyBorder="1" applyAlignment="1">
      <alignment horizontal="center" vertical="center" shrinkToFit="1"/>
    </xf>
    <xf numFmtId="0" fontId="12" fillId="33" borderId="156" xfId="0" applyFont="1" applyFill="1" applyBorder="1" applyAlignment="1">
      <alignment horizontal="center" vertical="center" shrinkToFit="1"/>
    </xf>
    <xf numFmtId="0" fontId="0" fillId="33" borderId="155" xfId="0" applyFill="1" applyBorder="1" applyAlignment="1">
      <alignment horizontal="center" vertical="center" shrinkToFit="1"/>
    </xf>
    <xf numFmtId="0" fontId="12" fillId="0" borderId="66" xfId="0" applyFont="1" applyBorder="1" applyAlignment="1">
      <alignment shrinkToFit="1"/>
    </xf>
    <xf numFmtId="0" fontId="2" fillId="0" borderId="49" xfId="0" applyFont="1" applyBorder="1" applyAlignment="1">
      <alignment horizontal="center" vertical="center" shrinkToFit="1"/>
    </xf>
    <xf numFmtId="0" fontId="0" fillId="0" borderId="58" xfId="0" applyBorder="1" applyAlignment="1">
      <alignment horizontal="center" vertical="center" shrinkToFit="1"/>
    </xf>
    <xf numFmtId="0" fontId="12" fillId="0" borderId="148" xfId="0" applyFont="1" applyBorder="1" applyAlignment="1">
      <alignment horizontal="center" vertical="center" shrinkToFit="1"/>
    </xf>
    <xf numFmtId="0" fontId="0" fillId="0" borderId="157" xfId="0" applyBorder="1" applyAlignment="1">
      <alignment horizontal="center" vertical="center" shrinkToFit="1"/>
    </xf>
    <xf numFmtId="0" fontId="0" fillId="0" borderId="147" xfId="0" applyBorder="1" applyAlignment="1">
      <alignment horizontal="center" vertical="center" shrinkToFit="1"/>
    </xf>
    <xf numFmtId="0" fontId="0" fillId="0" borderId="146" xfId="0" applyBorder="1" applyAlignment="1">
      <alignment horizontal="center" vertical="center" shrinkToFit="1"/>
    </xf>
    <xf numFmtId="0" fontId="0" fillId="0" borderId="145" xfId="0" applyBorder="1" applyAlignment="1">
      <alignment horizontal="center" vertical="center" shrinkToFit="1"/>
    </xf>
    <xf numFmtId="0" fontId="0" fillId="0" borderId="158" xfId="0" applyBorder="1" applyAlignment="1">
      <alignment horizontal="center" vertical="center" shrinkToFit="1"/>
    </xf>
    <xf numFmtId="0" fontId="12" fillId="0" borderId="159"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6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1" xfId="0" applyFont="1" applyBorder="1" applyAlignment="1">
      <alignment horizontal="right"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right" vertical="center"/>
    </xf>
    <xf numFmtId="0" fontId="2" fillId="0" borderId="0" xfId="0" applyFont="1" applyAlignment="1">
      <alignment horizontal="right" vertical="center"/>
    </xf>
    <xf numFmtId="0" fontId="2" fillId="0" borderId="164" xfId="0" applyFont="1" applyBorder="1" applyAlignment="1">
      <alignment horizontal="center" vertical="center"/>
    </xf>
    <xf numFmtId="0" fontId="2" fillId="0" borderId="165" xfId="0" applyFont="1" applyBorder="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66" xfId="0" applyFont="1" applyBorder="1" applyAlignment="1">
      <alignment horizontal="center" vertical="center"/>
    </xf>
    <xf numFmtId="0" fontId="2" fillId="0" borderId="167" xfId="0" applyFont="1" applyBorder="1" applyAlignment="1">
      <alignment horizontal="right" vertical="center"/>
    </xf>
    <xf numFmtId="184" fontId="2" fillId="0" borderId="168"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9" xfId="0" applyNumberFormat="1" applyFont="1" applyBorder="1" applyAlignment="1">
      <alignment horizontal="right" vertical="center"/>
    </xf>
    <xf numFmtId="0" fontId="47" fillId="0" borderId="27" xfId="0" applyFont="1" applyFill="1" applyBorder="1" applyAlignment="1">
      <alignment vertical="center" wrapText="1"/>
    </xf>
    <xf numFmtId="0" fontId="47" fillId="0" borderId="0" xfId="0" applyFont="1" applyFill="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1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'８職種計推移グラフ'!$A$4:$A$353</c:f>
              <c:strCache/>
            </c:strRef>
          </c:cat>
          <c:val>
            <c:numRef>
              <c:f>'８職種計推移グラフ'!$B$4:$B$353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'８職種計推移グラフ'!$A$4:$A$353</c:f>
              <c:strCache/>
            </c:strRef>
          </c:cat>
          <c:val>
            <c:numRef>
              <c:f>'８職種計推移グラフ'!$C$4:$C$353</c:f>
              <c:numCache/>
            </c:numRef>
          </c:val>
          <c:smooth val="0"/>
        </c:ser>
        <c:marker val="1"/>
        <c:axId val="31490132"/>
        <c:axId val="14975733"/>
      </c:lineChart>
      <c:catAx>
        <c:axId val="3149013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4975733"/>
        <c:crossesAt val="0"/>
        <c:auto val="0"/>
        <c:lblOffset val="100"/>
        <c:tickLblSkip val="1"/>
        <c:tickMarkSkip val="12"/>
        <c:noMultiLvlLbl val="0"/>
      </c:catAx>
      <c:valAx>
        <c:axId val="1497573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490132"/>
        <c:crossesAt val="1"/>
        <c:crossBetween val="midCat"/>
        <c:dispUnits/>
        <c:majorUnit val="0.2"/>
      </c:valAx>
      <c:spPr>
        <a:noFill/>
        <a:ln w="12700">
          <a:solidFill>
            <a:srgbClr val="000000"/>
          </a:solidFill>
        </a:ln>
      </c:spPr>
    </c:plotArea>
    <c:legend>
      <c:legendPos val="r"/>
      <c:layout>
        <c:manualLayout>
          <c:xMode val="edge"/>
          <c:yMode val="edge"/>
          <c:x val="0.86575"/>
          <c:y val="0.159"/>
          <c:w val="0.10425"/>
          <c:h val="0.07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5"/>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'６職種計推移グラフ'!$A$4:$A$401</c:f>
              <c:strCache/>
            </c:strRef>
          </c:cat>
          <c:val>
            <c:numRef>
              <c:f>'６職種計推移グラフ'!$B$4:$B$401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'６職種計推移グラフ'!$A$4:$A$401</c:f>
              <c:strCache/>
            </c:strRef>
          </c:cat>
          <c:val>
            <c:numRef>
              <c:f>'６職種計推移グラフ'!$C$4:$C$401</c:f>
              <c:numCache/>
            </c:numRef>
          </c:val>
          <c:smooth val="0"/>
        </c:ser>
        <c:marker val="1"/>
        <c:axId val="563870"/>
        <c:axId val="5074831"/>
      </c:lineChart>
      <c:catAx>
        <c:axId val="56387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074831"/>
        <c:crossesAt val="0"/>
        <c:auto val="0"/>
        <c:lblOffset val="100"/>
        <c:tickLblSkip val="1"/>
        <c:tickMarkSkip val="12"/>
        <c:noMultiLvlLbl val="0"/>
      </c:catAx>
      <c:valAx>
        <c:axId val="507483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3870"/>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858125"/>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0025"/>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0.03</cdr:y>
    </cdr:from>
    <cdr:to>
      <cdr:x>0.814</cdr:x>
      <cdr:y>0.1165</cdr:y>
    </cdr:to>
    <cdr:sp>
      <cdr:nvSpPr>
        <cdr:cNvPr id="1" name="Text Box 1"/>
        <cdr:cNvSpPr txBox="1">
          <a:spLocks noChangeArrowheads="1"/>
        </cdr:cNvSpPr>
      </cdr:nvSpPr>
      <cdr:spPr>
        <a:xfrm>
          <a:off x="1885950" y="200025"/>
          <a:ext cx="8505825" cy="5810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0.163</cdr:y>
    </cdr:from>
    <cdr:to>
      <cdr:x>0.25725</cdr:x>
      <cdr:y>0.29975</cdr:y>
    </cdr:to>
    <cdr:sp>
      <cdr:nvSpPr>
        <cdr:cNvPr id="2" name="Text Box 2"/>
        <cdr:cNvSpPr txBox="1">
          <a:spLocks noChangeArrowheads="1"/>
        </cdr:cNvSpPr>
      </cdr:nvSpPr>
      <cdr:spPr>
        <a:xfrm>
          <a:off x="790575" y="1085850"/>
          <a:ext cx="248602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令和４年２月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0.0025</cdr:x>
      <cdr:y>0.29575</cdr:y>
    </cdr:from>
    <cdr:to>
      <cdr:x>0.0255</cdr:x>
      <cdr:y>0.845</cdr:y>
    </cdr:to>
    <cdr:grpSp>
      <cdr:nvGrpSpPr>
        <cdr:cNvPr id="3" name="Group 8"/>
        <cdr:cNvGrpSpPr>
          <a:grpSpLocks/>
        </cdr:cNvGrpSpPr>
      </cdr:nvGrpSpPr>
      <cdr:grpSpPr>
        <a:xfrm>
          <a:off x="28575" y="1971675"/>
          <a:ext cx="295275" cy="3667125"/>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0.0325</cdr:y>
    </cdr:from>
    <cdr:to>
      <cdr:x>0.817</cdr:x>
      <cdr:y>0.11775</cdr:y>
    </cdr:to>
    <cdr:sp>
      <cdr:nvSpPr>
        <cdr:cNvPr id="1" name="Text Box 1"/>
        <cdr:cNvSpPr txBox="1">
          <a:spLocks noChangeArrowheads="1"/>
        </cdr:cNvSpPr>
      </cdr:nvSpPr>
      <cdr:spPr>
        <a:xfrm>
          <a:off x="1914525" y="209550"/>
          <a:ext cx="8524875"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0.78825</cdr:x>
      <cdr:y>0.179</cdr:y>
    </cdr:from>
    <cdr:to>
      <cdr:x>0.99</cdr:x>
      <cdr:y>0.31125</cdr:y>
    </cdr:to>
    <cdr:sp>
      <cdr:nvSpPr>
        <cdr:cNvPr id="2" name="Text Box 2"/>
        <cdr:cNvSpPr txBox="1">
          <a:spLocks noChangeArrowheads="1"/>
        </cdr:cNvSpPr>
      </cdr:nvSpPr>
      <cdr:spPr>
        <a:xfrm>
          <a:off x="10077450" y="1171575"/>
          <a:ext cx="25812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令和４年２月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0.00325</cdr:x>
      <cdr:y>0.29125</cdr:y>
    </cdr:from>
    <cdr:to>
      <cdr:x>0.027</cdr:x>
      <cdr:y>0.84625</cdr:y>
    </cdr:to>
    <cdr:grpSp>
      <cdr:nvGrpSpPr>
        <cdr:cNvPr id="3" name="Group 18"/>
        <cdr:cNvGrpSpPr>
          <a:grpSpLocks/>
        </cdr:cNvGrpSpPr>
      </cdr:nvGrpSpPr>
      <cdr:grpSpPr>
        <a:xfrm>
          <a:off x="38100" y="1914525"/>
          <a:ext cx="304800" cy="36576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54"/>
  <sheetViews>
    <sheetView tabSelected="1" view="pageBreakPreview" zoomScale="60" zoomScaleNormal="70" zoomScalePageLayoutView="0" workbookViewId="0" topLeftCell="A11">
      <selection activeCell="AD37" sqref="AD3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1:37" s="6" customFormat="1" ht="14.25">
      <c r="A1" s="281"/>
      <c r="B1" s="281"/>
      <c r="C1" s="281"/>
      <c r="D1" s="281"/>
      <c r="E1" s="281"/>
      <c r="F1" s="281"/>
      <c r="G1" s="281"/>
      <c r="H1" s="281"/>
      <c r="I1" s="281"/>
      <c r="J1" s="281"/>
      <c r="K1" s="281"/>
      <c r="L1" s="281"/>
      <c r="M1" s="281"/>
      <c r="N1" s="281"/>
      <c r="O1" s="281"/>
      <c r="P1" s="281"/>
      <c r="Q1" s="281"/>
      <c r="R1" s="281"/>
      <c r="S1" s="281"/>
      <c r="T1" s="281"/>
      <c r="U1" s="281"/>
      <c r="V1" s="281"/>
      <c r="W1" s="281"/>
      <c r="X1" s="267" t="s">
        <v>225</v>
      </c>
      <c r="Y1" s="267"/>
      <c r="Z1" s="411">
        <v>4</v>
      </c>
      <c r="AA1" s="411"/>
      <c r="AB1" s="267" t="s">
        <v>0</v>
      </c>
      <c r="AC1" s="412">
        <v>3</v>
      </c>
      <c r="AD1" s="412"/>
      <c r="AE1" s="267" t="s">
        <v>1</v>
      </c>
      <c r="AF1" s="412">
        <v>25</v>
      </c>
      <c r="AG1" s="412"/>
      <c r="AH1" s="267" t="s">
        <v>2</v>
      </c>
      <c r="AI1" s="267"/>
      <c r="AJ1" s="267"/>
      <c r="AK1" s="267"/>
    </row>
    <row r="2" spans="1:37" s="6" customFormat="1" ht="14.25">
      <c r="A2" s="281"/>
      <c r="B2" s="281"/>
      <c r="C2" s="281"/>
      <c r="D2" s="281"/>
      <c r="E2" s="281"/>
      <c r="F2" s="281"/>
      <c r="G2" s="281"/>
      <c r="H2" s="281"/>
      <c r="I2" s="281"/>
      <c r="J2" s="281"/>
      <c r="K2" s="281"/>
      <c r="L2" s="281"/>
      <c r="M2" s="281"/>
      <c r="N2" s="281"/>
      <c r="O2" s="281"/>
      <c r="P2" s="281"/>
      <c r="Q2" s="281"/>
      <c r="R2" s="281"/>
      <c r="S2" s="281"/>
      <c r="T2" s="281"/>
      <c r="U2" s="281"/>
      <c r="V2" s="281"/>
      <c r="W2" s="281"/>
      <c r="X2" s="349"/>
      <c r="Y2" s="349"/>
      <c r="Z2" s="350"/>
      <c r="AA2" s="350"/>
      <c r="AB2" s="349"/>
      <c r="AC2" s="350"/>
      <c r="AD2" s="350"/>
      <c r="AE2" s="349"/>
      <c r="AF2" s="350"/>
      <c r="AG2" s="350"/>
      <c r="AH2" s="349"/>
      <c r="AI2" s="349"/>
      <c r="AJ2" s="349"/>
      <c r="AK2" s="349"/>
    </row>
    <row r="3" spans="1:37" s="6" customFormat="1" ht="14.25">
      <c r="A3" s="281"/>
      <c r="B3" s="281"/>
      <c r="C3" s="281"/>
      <c r="D3" s="281"/>
      <c r="E3" s="281"/>
      <c r="F3" s="281"/>
      <c r="G3" s="281"/>
      <c r="H3" s="281"/>
      <c r="I3" s="281"/>
      <c r="J3" s="281"/>
      <c r="K3" s="281"/>
      <c r="L3" s="281"/>
      <c r="M3" s="281"/>
      <c r="N3" s="281"/>
      <c r="O3" s="281"/>
      <c r="P3" s="281"/>
      <c r="Q3" s="281"/>
      <c r="R3" s="281"/>
      <c r="S3" s="281"/>
      <c r="T3" s="281"/>
      <c r="U3" s="281"/>
      <c r="V3" s="281"/>
      <c r="W3" s="281"/>
      <c r="X3" s="349"/>
      <c r="Y3" s="349"/>
      <c r="Z3" s="350"/>
      <c r="AA3" s="350"/>
      <c r="AB3" s="349"/>
      <c r="AC3" s="350"/>
      <c r="AD3" s="350"/>
      <c r="AE3" s="349"/>
      <c r="AF3" s="350"/>
      <c r="AG3" s="350"/>
      <c r="AH3" s="349"/>
      <c r="AI3" s="349"/>
      <c r="AJ3" s="349"/>
      <c r="AK3" s="349"/>
    </row>
    <row r="4" spans="1:37" ht="4.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5" spans="1:37" ht="30.75">
      <c r="A5" s="413" t="s">
        <v>3</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row>
    <row r="6" spans="1:37" s="6" customFormat="1" ht="20.25">
      <c r="A6" s="4"/>
      <c r="B6" s="5"/>
      <c r="C6" s="5"/>
      <c r="D6" s="5"/>
      <c r="E6" s="5"/>
      <c r="F6" s="5"/>
      <c r="G6" s="5"/>
      <c r="H6" s="280"/>
      <c r="I6" s="280"/>
      <c r="J6" s="280"/>
      <c r="K6" s="280"/>
      <c r="L6" s="281"/>
      <c r="M6" s="280" t="s">
        <v>226</v>
      </c>
      <c r="N6" s="280"/>
      <c r="O6" s="280"/>
      <c r="P6" s="414">
        <v>4</v>
      </c>
      <c r="Q6" s="414"/>
      <c r="R6" s="414"/>
      <c r="S6" s="283" t="s">
        <v>0</v>
      </c>
      <c r="T6" s="280"/>
      <c r="U6" s="414">
        <v>2</v>
      </c>
      <c r="V6" s="414"/>
      <c r="W6" s="414"/>
      <c r="X6" s="283" t="s">
        <v>4</v>
      </c>
      <c r="Y6" s="281"/>
      <c r="Z6" s="280"/>
      <c r="AA6" s="281"/>
      <c r="AB6" s="280"/>
      <c r="AC6" s="280"/>
      <c r="AD6" s="280"/>
      <c r="AE6" s="280"/>
      <c r="AF6" s="280"/>
      <c r="AG6" s="280"/>
      <c r="AH6" s="280"/>
      <c r="AI6" s="5"/>
      <c r="AJ6" s="5"/>
      <c r="AK6" s="5"/>
    </row>
    <row r="7" spans="1:37" s="6" customFormat="1" ht="20.25">
      <c r="A7" s="4"/>
      <c r="B7" s="5"/>
      <c r="C7" s="5"/>
      <c r="D7" s="5"/>
      <c r="E7" s="5"/>
      <c r="F7" s="5"/>
      <c r="G7" s="5"/>
      <c r="H7" s="280"/>
      <c r="I7" s="280"/>
      <c r="J7" s="280"/>
      <c r="K7" s="280"/>
      <c r="L7" s="281"/>
      <c r="M7" s="280"/>
      <c r="N7" s="280"/>
      <c r="O7" s="280"/>
      <c r="P7" s="282"/>
      <c r="Q7" s="282"/>
      <c r="R7" s="282"/>
      <c r="S7" s="283"/>
      <c r="T7" s="280"/>
      <c r="U7" s="282"/>
      <c r="V7" s="282"/>
      <c r="W7" s="282"/>
      <c r="X7" s="283"/>
      <c r="Y7" s="281"/>
      <c r="Z7" s="280"/>
      <c r="AA7" s="281"/>
      <c r="AB7" s="280"/>
      <c r="AC7" s="280"/>
      <c r="AD7" s="280"/>
      <c r="AE7" s="280"/>
      <c r="AF7" s="280"/>
      <c r="AG7" s="280"/>
      <c r="AH7" s="280"/>
      <c r="AI7" s="5"/>
      <c r="AJ7" s="5"/>
      <c r="AK7" s="5"/>
    </row>
    <row r="8" spans="1:37" s="6" customFormat="1" ht="20.25">
      <c r="A8" s="4"/>
      <c r="B8" s="5"/>
      <c r="C8" s="5"/>
      <c r="D8" s="5"/>
      <c r="E8" s="5"/>
      <c r="F8" s="5"/>
      <c r="G8" s="5"/>
      <c r="H8" s="280"/>
      <c r="I8" s="280"/>
      <c r="J8" s="280"/>
      <c r="K8" s="280"/>
      <c r="L8" s="281"/>
      <c r="M8" s="280"/>
      <c r="N8" s="280"/>
      <c r="O8" s="280"/>
      <c r="P8" s="282"/>
      <c r="Q8" s="282"/>
      <c r="R8" s="282"/>
      <c r="S8" s="283"/>
      <c r="T8" s="280"/>
      <c r="U8" s="282"/>
      <c r="V8" s="282"/>
      <c r="W8" s="282"/>
      <c r="X8" s="283"/>
      <c r="Y8" s="281"/>
      <c r="Z8" s="280"/>
      <c r="AA8" s="281"/>
      <c r="AB8" s="280"/>
      <c r="AC8" s="280"/>
      <c r="AD8" s="280"/>
      <c r="AE8" s="280"/>
      <c r="AF8" s="280"/>
      <c r="AG8" s="280"/>
      <c r="AH8" s="280"/>
      <c r="AI8" s="5"/>
      <c r="AJ8" s="5"/>
      <c r="AK8" s="5"/>
    </row>
    <row r="9" spans="8:34" ht="4.5" customHeight="1">
      <c r="H9" s="66"/>
      <c r="I9" s="66"/>
      <c r="J9" s="66"/>
      <c r="K9" s="66"/>
      <c r="L9" s="66"/>
      <c r="M9" s="66"/>
      <c r="N9" s="66"/>
      <c r="O9" s="66"/>
      <c r="P9" s="66"/>
      <c r="Q9" s="66"/>
      <c r="R9" s="66"/>
      <c r="S9" s="66"/>
      <c r="T9" s="66"/>
      <c r="U9" s="66"/>
      <c r="V9" s="66"/>
      <c r="W9" s="66"/>
      <c r="X9" s="66"/>
      <c r="Y9" s="66"/>
      <c r="Z9" s="66"/>
      <c r="AA9" s="66"/>
      <c r="AB9" s="66"/>
      <c r="AC9" s="66"/>
      <c r="AD9" s="66"/>
      <c r="AE9" s="66"/>
      <c r="AF9" s="66"/>
      <c r="AG9" s="66"/>
      <c r="AH9" s="66"/>
    </row>
    <row r="10" spans="8:34" ht="13.5">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8:34" ht="13.5">
      <c r="H11" s="66"/>
      <c r="I11" s="66"/>
      <c r="J11" s="66"/>
      <c r="K11" s="66"/>
      <c r="L11" s="66"/>
      <c r="M11" s="66"/>
      <c r="N11" s="66"/>
      <c r="O11" s="66"/>
      <c r="P11" s="66"/>
      <c r="Q11" s="66"/>
      <c r="R11" s="66"/>
      <c r="S11" s="66"/>
      <c r="T11" s="66"/>
      <c r="U11" s="284" t="s">
        <v>227</v>
      </c>
      <c r="V11" s="284"/>
      <c r="W11" s="284"/>
      <c r="X11" s="284"/>
      <c r="Y11" s="284"/>
      <c r="Z11" s="284"/>
      <c r="AA11" s="284"/>
      <c r="AB11" s="284"/>
      <c r="AC11" s="284"/>
      <c r="AD11" s="284"/>
      <c r="AE11" s="284"/>
      <c r="AF11" s="284"/>
      <c r="AG11" s="284"/>
      <c r="AH11" s="284"/>
    </row>
    <row r="12" spans="8:34" ht="13.5">
      <c r="H12" s="66"/>
      <c r="I12" s="66"/>
      <c r="J12" s="66"/>
      <c r="K12" s="66"/>
      <c r="L12" s="66"/>
      <c r="M12" s="66"/>
      <c r="N12" s="66"/>
      <c r="O12" s="66"/>
      <c r="P12" s="66"/>
      <c r="Q12" s="66"/>
      <c r="R12" s="66"/>
      <c r="S12" s="66"/>
      <c r="T12" s="66"/>
      <c r="U12" s="284"/>
      <c r="V12" s="284"/>
      <c r="W12" s="284" t="s">
        <v>291</v>
      </c>
      <c r="X12" s="284"/>
      <c r="Y12" s="284"/>
      <c r="Z12" s="284"/>
      <c r="AA12" s="285"/>
      <c r="AB12" s="284"/>
      <c r="AC12" s="284"/>
      <c r="AD12" s="284"/>
      <c r="AE12" s="284"/>
      <c r="AF12" s="284"/>
      <c r="AG12" s="284"/>
      <c r="AH12" s="284"/>
    </row>
    <row r="13" spans="8:34" ht="13.5">
      <c r="H13" s="66"/>
      <c r="I13" s="66"/>
      <c r="J13" s="66"/>
      <c r="K13" s="66"/>
      <c r="L13" s="66"/>
      <c r="M13" s="66"/>
      <c r="N13" s="66"/>
      <c r="O13" s="66"/>
      <c r="P13" s="66"/>
      <c r="Q13" s="66"/>
      <c r="R13" s="66"/>
      <c r="S13" s="66"/>
      <c r="T13" s="66"/>
      <c r="U13" s="284"/>
      <c r="V13" s="284"/>
      <c r="W13" s="284" t="s">
        <v>272</v>
      </c>
      <c r="X13" s="284"/>
      <c r="Y13" s="284"/>
      <c r="Z13" s="284"/>
      <c r="AA13" s="285"/>
      <c r="AB13" s="284"/>
      <c r="AC13" s="284"/>
      <c r="AD13" s="284"/>
      <c r="AE13" s="284"/>
      <c r="AF13" s="284"/>
      <c r="AG13" s="284"/>
      <c r="AH13" s="284"/>
    </row>
    <row r="14" spans="8:34" ht="13.5">
      <c r="H14" s="66"/>
      <c r="I14" s="66"/>
      <c r="J14" s="66"/>
      <c r="K14" s="66"/>
      <c r="L14" s="66"/>
      <c r="M14" s="66"/>
      <c r="N14" s="66"/>
      <c r="O14" s="66"/>
      <c r="P14" s="66"/>
      <c r="Q14" s="66"/>
      <c r="R14" s="66"/>
      <c r="S14" s="66"/>
      <c r="T14" s="66"/>
      <c r="U14" s="284"/>
      <c r="V14" s="284"/>
      <c r="W14" s="284" t="s">
        <v>5</v>
      </c>
      <c r="X14" s="284"/>
      <c r="Y14" s="284"/>
      <c r="Z14" s="284"/>
      <c r="AA14" s="284"/>
      <c r="AB14" s="284"/>
      <c r="AC14" s="284"/>
      <c r="AD14" s="284"/>
      <c r="AE14" s="284"/>
      <c r="AF14" s="284"/>
      <c r="AG14" s="284"/>
      <c r="AH14" s="284"/>
    </row>
    <row r="15" spans="8:34" ht="13.5">
      <c r="H15" s="66"/>
      <c r="I15" s="66"/>
      <c r="J15" s="66"/>
      <c r="K15" s="66"/>
      <c r="L15" s="66"/>
      <c r="M15" s="66"/>
      <c r="N15" s="66"/>
      <c r="O15" s="66"/>
      <c r="P15" s="66"/>
      <c r="Q15" s="66"/>
      <c r="R15" s="66"/>
      <c r="S15" s="66"/>
      <c r="T15" s="66"/>
      <c r="U15" s="284"/>
      <c r="V15" s="284"/>
      <c r="W15" s="284" t="s">
        <v>6</v>
      </c>
      <c r="X15" s="284"/>
      <c r="Y15" s="284"/>
      <c r="Z15" s="284"/>
      <c r="AA15" s="284"/>
      <c r="AB15" s="284"/>
      <c r="AC15" s="284"/>
      <c r="AD15" s="284"/>
      <c r="AE15" s="284"/>
      <c r="AF15" s="284"/>
      <c r="AG15" s="284"/>
      <c r="AH15" s="284"/>
    </row>
    <row r="16" spans="8:34" ht="13.5">
      <c r="H16" s="66"/>
      <c r="I16" s="66"/>
      <c r="J16" s="66"/>
      <c r="K16" s="66"/>
      <c r="L16" s="66"/>
      <c r="M16" s="66"/>
      <c r="N16" s="66"/>
      <c r="O16" s="66"/>
      <c r="P16" s="66"/>
      <c r="Q16" s="66"/>
      <c r="R16" s="66"/>
      <c r="S16" s="66"/>
      <c r="T16" s="66"/>
      <c r="U16" s="284" t="s">
        <v>7</v>
      </c>
      <c r="V16" s="284"/>
      <c r="W16" s="284"/>
      <c r="X16" s="284"/>
      <c r="Y16" s="284"/>
      <c r="Z16" s="284"/>
      <c r="AA16" s="284"/>
      <c r="AB16" s="284"/>
      <c r="AC16" s="284"/>
      <c r="AD16" s="284"/>
      <c r="AE16" s="284"/>
      <c r="AF16" s="284"/>
      <c r="AG16" s="284"/>
      <c r="AH16" s="284"/>
    </row>
    <row r="17" spans="8:34" ht="13.5">
      <c r="H17" s="66"/>
      <c r="I17" s="66"/>
      <c r="J17" s="66"/>
      <c r="K17" s="66"/>
      <c r="L17" s="66"/>
      <c r="M17" s="66"/>
      <c r="N17" s="66"/>
      <c r="O17" s="66"/>
      <c r="P17" s="66"/>
      <c r="Q17" s="66"/>
      <c r="R17" s="66"/>
      <c r="S17" s="66"/>
      <c r="T17" s="66"/>
      <c r="U17" s="284"/>
      <c r="V17" s="284"/>
      <c r="W17" s="284"/>
      <c r="X17" s="284"/>
      <c r="Y17" s="284"/>
      <c r="Z17" s="284"/>
      <c r="AA17" s="284"/>
      <c r="AB17" s="284"/>
      <c r="AC17" s="284"/>
      <c r="AD17" s="284"/>
      <c r="AE17" s="284"/>
      <c r="AF17" s="284"/>
      <c r="AG17" s="284"/>
      <c r="AH17" s="284"/>
    </row>
    <row r="21" ht="19.5" customHeight="1">
      <c r="A21" s="3" t="s">
        <v>197</v>
      </c>
    </row>
    <row r="22" ht="5.25" customHeight="1">
      <c r="A22" s="3"/>
    </row>
    <row r="23" ht="7.5" customHeight="1"/>
    <row r="24" spans="4:33" ht="33" customHeight="1">
      <c r="D24" s="172" t="s">
        <v>194</v>
      </c>
      <c r="E24" s="407" t="s">
        <v>324</v>
      </c>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row>
    <row r="25" spans="5:33" ht="3.75" customHeight="1">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ht="51.75" customHeight="1">
      <c r="A26" s="66"/>
      <c r="B26" s="66"/>
      <c r="C26" s="66"/>
      <c r="D26" s="172" t="s">
        <v>194</v>
      </c>
      <c r="E26" s="407" t="s">
        <v>309</v>
      </c>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row>
    <row r="27" spans="1:33" ht="2.25" customHeight="1">
      <c r="A27" s="66"/>
      <c r="B27" s="66"/>
      <c r="C27" s="66"/>
      <c r="D27" s="172"/>
      <c r="E27" s="405"/>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row>
    <row r="28" spans="1:33" ht="55.5" customHeight="1">
      <c r="A28" s="66"/>
      <c r="B28" s="66"/>
      <c r="C28" s="66"/>
      <c r="D28" s="172" t="s">
        <v>194</v>
      </c>
      <c r="E28" s="407" t="s">
        <v>310</v>
      </c>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ht="2.25" customHeight="1">
      <c r="A29" s="66"/>
      <c r="B29" s="66"/>
      <c r="C29" s="66"/>
      <c r="D29" s="172"/>
      <c r="E29" s="405"/>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row>
    <row r="30" spans="1:33" ht="43.5" customHeight="1">
      <c r="A30" s="66"/>
      <c r="B30" s="66"/>
      <c r="C30" s="66"/>
      <c r="D30" s="172" t="s">
        <v>194</v>
      </c>
      <c r="E30" s="407" t="s">
        <v>311</v>
      </c>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1:33" ht="4.5" customHeight="1">
      <c r="A31" s="66"/>
      <c r="B31" s="66"/>
      <c r="C31" s="66"/>
      <c r="D31" s="173"/>
      <c r="E31" s="174" t="s">
        <v>220</v>
      </c>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ht="6" customHeight="1"/>
    <row r="34" ht="9" customHeight="1"/>
    <row r="36" ht="9" customHeight="1"/>
    <row r="37" ht="24" customHeight="1">
      <c r="A37" s="3" t="s">
        <v>8</v>
      </c>
    </row>
    <row r="38" ht="17.25">
      <c r="A38" s="3"/>
    </row>
    <row r="39" ht="5.25" customHeight="1">
      <c r="A39" s="3"/>
    </row>
    <row r="40" ht="7.5" customHeight="1"/>
    <row r="41" spans="4:33" ht="17.25" customHeight="1">
      <c r="D41" s="1" t="s">
        <v>9</v>
      </c>
      <c r="I41" s="409">
        <v>1</v>
      </c>
      <c r="J41" s="409"/>
      <c r="K41" s="410"/>
      <c r="L41" s="66" t="s">
        <v>325</v>
      </c>
      <c r="M41" s="66"/>
      <c r="N41" s="66"/>
      <c r="O41" s="66"/>
      <c r="P41" s="66"/>
      <c r="Q41" s="66"/>
      <c r="R41" s="66"/>
      <c r="S41" s="297"/>
      <c r="T41" s="297"/>
      <c r="U41" s="297"/>
      <c r="V41" s="228"/>
      <c r="W41" s="228"/>
      <c r="X41" s="298"/>
      <c r="Y41" s="66"/>
      <c r="Z41" s="297"/>
      <c r="AA41" s="299"/>
      <c r="AB41" s="66"/>
      <c r="AC41" s="66"/>
      <c r="AD41" s="66"/>
      <c r="AE41" s="66"/>
      <c r="AF41" s="66"/>
      <c r="AG41" s="66"/>
    </row>
    <row r="42" spans="6:33" ht="13.5" customHeight="1">
      <c r="F42" s="45"/>
      <c r="H42" s="172" t="s">
        <v>194</v>
      </c>
      <c r="I42" s="404" t="s">
        <v>326</v>
      </c>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row>
    <row r="43" spans="6:33" ht="30.75" customHeight="1">
      <c r="F43" s="45"/>
      <c r="H43" s="172"/>
      <c r="I43" s="404" t="s">
        <v>312</v>
      </c>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row>
    <row r="44" spans="9:33" ht="9" customHeight="1">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row>
    <row r="45" spans="4:33" ht="17.25" customHeight="1">
      <c r="D45" s="1" t="s">
        <v>11</v>
      </c>
      <c r="I45" s="409">
        <v>1.3</v>
      </c>
      <c r="J45" s="409"/>
      <c r="K45" s="410"/>
      <c r="L45" s="66" t="s">
        <v>325</v>
      </c>
      <c r="M45" s="66"/>
      <c r="N45" s="66"/>
      <c r="O45" s="66"/>
      <c r="P45" s="66"/>
      <c r="Q45" s="300"/>
      <c r="R45" s="300"/>
      <c r="S45" s="66"/>
      <c r="T45" s="66"/>
      <c r="U45" s="66"/>
      <c r="V45" s="228"/>
      <c r="W45" s="228"/>
      <c r="X45" s="298"/>
      <c r="Y45" s="301"/>
      <c r="Z45" s="66"/>
      <c r="AA45" s="66"/>
      <c r="AB45" s="66"/>
      <c r="AC45" s="66"/>
      <c r="AD45" s="66"/>
      <c r="AE45" s="66"/>
      <c r="AF45" s="66"/>
      <c r="AG45" s="66"/>
    </row>
    <row r="46" spans="1:33" ht="13.5">
      <c r="A46" s="66"/>
      <c r="B46" s="66"/>
      <c r="C46" s="66"/>
      <c r="D46" s="66"/>
      <c r="F46" s="45"/>
      <c r="H46" s="172" t="s">
        <v>194</v>
      </c>
      <c r="I46" s="404" t="s">
        <v>327</v>
      </c>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row>
    <row r="47" spans="1:33" ht="30.75" customHeight="1">
      <c r="A47" s="66"/>
      <c r="B47" s="66"/>
      <c r="C47" s="66"/>
      <c r="D47" s="66"/>
      <c r="F47" s="45"/>
      <c r="H47" s="172"/>
      <c r="I47" s="404" t="s">
        <v>312</v>
      </c>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row>
    <row r="48" spans="9:33" ht="6" customHeight="1">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9:33" ht="13.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row>
    <row r="50" spans="9:33" ht="13.5">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9:33" ht="13.5">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3:34" s="66" customFormat="1" ht="16.5" customHeight="1">
      <c r="C52" s="674" t="s">
        <v>329</v>
      </c>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row>
    <row r="53" spans="3:34" s="66" customFormat="1" ht="16.5" customHeight="1">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row>
    <row r="54" spans="3:34" s="66" customFormat="1" ht="16.5" customHeight="1">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row>
  </sheetData>
  <sheetProtection/>
  <mergeCells count="19">
    <mergeCell ref="C52:AH54"/>
    <mergeCell ref="I45:K45"/>
    <mergeCell ref="I46:AG46"/>
    <mergeCell ref="Z1:AA1"/>
    <mergeCell ref="AC1:AD1"/>
    <mergeCell ref="AF1:AG1"/>
    <mergeCell ref="A5:AK5"/>
    <mergeCell ref="P6:R6"/>
    <mergeCell ref="U6:W6"/>
    <mergeCell ref="I47:AG47"/>
    <mergeCell ref="I43:AG43"/>
    <mergeCell ref="E29:AG29"/>
    <mergeCell ref="E27:AG27"/>
    <mergeCell ref="E24:AG24"/>
    <mergeCell ref="E26:AG26"/>
    <mergeCell ref="E28:AG28"/>
    <mergeCell ref="E30:AG30"/>
    <mergeCell ref="I41:K41"/>
    <mergeCell ref="I42:AG42"/>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zoomScalePageLayoutView="0" workbookViewId="0" topLeftCell="A1">
      <selection activeCell="AD37" sqref="AD37"/>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3" customFormat="1" ht="12.75"/>
    <row r="3" s="13" customFormat="1" ht="12.75"/>
    <row r="4" spans="1:28" ht="13.5">
      <c r="A4" s="1" t="s">
        <v>144</v>
      </c>
      <c r="K4" s="1" t="s">
        <v>224</v>
      </c>
      <c r="M4" s="655">
        <v>3</v>
      </c>
      <c r="N4" s="655"/>
      <c r="O4" s="1" t="s">
        <v>145</v>
      </c>
      <c r="W4" s="59"/>
      <c r="X4" s="60"/>
      <c r="Y4" s="656">
        <v>0.5833333333333334</v>
      </c>
      <c r="Z4" s="656"/>
      <c r="AA4" s="656"/>
      <c r="AB4" s="61" t="s">
        <v>146</v>
      </c>
    </row>
    <row r="6" spans="3:36" s="17" customFormat="1" ht="17.25" customHeight="1" thickBot="1">
      <c r="C6" s="18"/>
      <c r="D6" s="19"/>
      <c r="E6" s="19"/>
      <c r="F6" s="19"/>
      <c r="G6" s="19"/>
      <c r="H6" s="19"/>
      <c r="I6" s="19"/>
      <c r="J6" s="20"/>
      <c r="K6" s="657" t="s">
        <v>147</v>
      </c>
      <c r="L6" s="658"/>
      <c r="M6" s="658"/>
      <c r="N6" s="658"/>
      <c r="O6" s="658"/>
      <c r="P6" s="658"/>
      <c r="Q6" s="658"/>
      <c r="R6" s="658"/>
      <c r="S6" s="659"/>
      <c r="T6" s="18"/>
      <c r="U6" s="19"/>
      <c r="V6" s="19"/>
      <c r="W6" s="19"/>
      <c r="X6" s="19"/>
      <c r="Y6" s="19"/>
      <c r="Z6" s="19"/>
      <c r="AA6" s="20"/>
      <c r="AB6" s="657" t="s">
        <v>147</v>
      </c>
      <c r="AC6" s="658"/>
      <c r="AD6" s="658"/>
      <c r="AE6" s="658"/>
      <c r="AF6" s="658"/>
      <c r="AG6" s="658"/>
      <c r="AH6" s="658"/>
      <c r="AI6" s="658"/>
      <c r="AJ6" s="659"/>
    </row>
    <row r="7" spans="3:36" s="17" customFormat="1" ht="17.25" customHeight="1" thickTop="1">
      <c r="C7" s="251" t="s">
        <v>224</v>
      </c>
      <c r="E7" s="660">
        <v>3</v>
      </c>
      <c r="F7" s="660"/>
      <c r="G7" s="17" t="s">
        <v>0</v>
      </c>
      <c r="H7" s="17">
        <v>3</v>
      </c>
      <c r="I7" s="661" t="s">
        <v>148</v>
      </c>
      <c r="J7" s="662"/>
      <c r="K7" s="663">
        <v>4</v>
      </c>
      <c r="L7" s="660"/>
      <c r="M7" s="17" t="s">
        <v>1</v>
      </c>
      <c r="N7" s="660">
        <v>26</v>
      </c>
      <c r="O7" s="660"/>
      <c r="P7" s="17" t="s">
        <v>149</v>
      </c>
      <c r="Q7" s="17" t="s">
        <v>150</v>
      </c>
      <c r="R7" s="252">
        <f aca="true" t="shared" si="0" ref="R7:R12">DATE(2021,K7,N7)</f>
        <v>44312</v>
      </c>
      <c r="S7" s="253" t="s">
        <v>151</v>
      </c>
      <c r="T7" s="251" t="s">
        <v>224</v>
      </c>
      <c r="V7" s="660">
        <v>3</v>
      </c>
      <c r="W7" s="660"/>
      <c r="X7" s="17" t="s">
        <v>0</v>
      </c>
      <c r="Y7" s="17">
        <v>9</v>
      </c>
      <c r="Z7" s="661" t="s">
        <v>148</v>
      </c>
      <c r="AA7" s="662"/>
      <c r="AB7" s="663">
        <v>10</v>
      </c>
      <c r="AC7" s="660"/>
      <c r="AD7" s="17" t="s">
        <v>1</v>
      </c>
      <c r="AE7" s="660">
        <v>25</v>
      </c>
      <c r="AF7" s="660"/>
      <c r="AG7" s="17" t="s">
        <v>149</v>
      </c>
      <c r="AH7" s="17" t="s">
        <v>150</v>
      </c>
      <c r="AI7" s="252">
        <f>DATE(2021,AB7,AE7)</f>
        <v>44494</v>
      </c>
      <c r="AJ7" s="253" t="s">
        <v>151</v>
      </c>
    </row>
    <row r="8" spans="3:36" s="17" customFormat="1" ht="17.25" customHeight="1">
      <c r="C8" s="251" t="s">
        <v>224</v>
      </c>
      <c r="E8" s="664">
        <v>3</v>
      </c>
      <c r="F8" s="664"/>
      <c r="G8" s="17" t="s">
        <v>0</v>
      </c>
      <c r="H8" s="17">
        <v>4</v>
      </c>
      <c r="I8" s="574" t="s">
        <v>148</v>
      </c>
      <c r="J8" s="665"/>
      <c r="K8" s="666">
        <v>5</v>
      </c>
      <c r="L8" s="664"/>
      <c r="M8" s="17" t="s">
        <v>1</v>
      </c>
      <c r="N8" s="664">
        <v>25</v>
      </c>
      <c r="O8" s="664"/>
      <c r="P8" s="17" t="s">
        <v>149</v>
      </c>
      <c r="Q8" s="17" t="s">
        <v>150</v>
      </c>
      <c r="R8" s="252">
        <f t="shared" si="0"/>
        <v>44341</v>
      </c>
      <c r="S8" s="253" t="s">
        <v>151</v>
      </c>
      <c r="T8" s="251" t="s">
        <v>224</v>
      </c>
      <c r="V8" s="664">
        <v>3</v>
      </c>
      <c r="W8" s="664"/>
      <c r="X8" s="17" t="s">
        <v>0</v>
      </c>
      <c r="Y8" s="17">
        <v>10</v>
      </c>
      <c r="Z8" s="574" t="s">
        <v>148</v>
      </c>
      <c r="AA8" s="665"/>
      <c r="AB8" s="666">
        <v>11</v>
      </c>
      <c r="AC8" s="664"/>
      <c r="AD8" s="17" t="s">
        <v>1</v>
      </c>
      <c r="AE8" s="664">
        <v>25</v>
      </c>
      <c r="AF8" s="664"/>
      <c r="AG8" s="17" t="s">
        <v>149</v>
      </c>
      <c r="AH8" s="17" t="s">
        <v>150</v>
      </c>
      <c r="AI8" s="252">
        <f>DATE(2021,AB8,AE8)</f>
        <v>44525</v>
      </c>
      <c r="AJ8" s="253" t="s">
        <v>151</v>
      </c>
    </row>
    <row r="9" spans="3:36" s="17" customFormat="1" ht="17.25" customHeight="1">
      <c r="C9" s="251" t="s">
        <v>224</v>
      </c>
      <c r="E9" s="664">
        <v>3</v>
      </c>
      <c r="F9" s="664"/>
      <c r="G9" s="17" t="s">
        <v>0</v>
      </c>
      <c r="H9" s="17">
        <v>5</v>
      </c>
      <c r="I9" s="574" t="s">
        <v>148</v>
      </c>
      <c r="J9" s="665"/>
      <c r="K9" s="666">
        <v>6</v>
      </c>
      <c r="L9" s="664"/>
      <c r="M9" s="17" t="s">
        <v>1</v>
      </c>
      <c r="N9" s="664">
        <v>25</v>
      </c>
      <c r="O9" s="664"/>
      <c r="P9" s="17" t="s">
        <v>149</v>
      </c>
      <c r="Q9" s="17" t="s">
        <v>150</v>
      </c>
      <c r="R9" s="252">
        <f t="shared" si="0"/>
        <v>44372</v>
      </c>
      <c r="S9" s="253" t="s">
        <v>151</v>
      </c>
      <c r="T9" s="251" t="s">
        <v>224</v>
      </c>
      <c r="V9" s="664">
        <v>3</v>
      </c>
      <c r="W9" s="664"/>
      <c r="X9" s="17" t="s">
        <v>0</v>
      </c>
      <c r="Y9" s="17">
        <v>11</v>
      </c>
      <c r="Z9" s="574" t="s">
        <v>148</v>
      </c>
      <c r="AA9" s="665"/>
      <c r="AB9" s="666">
        <v>12</v>
      </c>
      <c r="AC9" s="664"/>
      <c r="AD9" s="17" t="s">
        <v>1</v>
      </c>
      <c r="AE9" s="664">
        <v>27</v>
      </c>
      <c r="AF9" s="664"/>
      <c r="AG9" s="17" t="s">
        <v>149</v>
      </c>
      <c r="AH9" s="17" t="s">
        <v>150</v>
      </c>
      <c r="AI9" s="252">
        <f>DATE(2021,AB9,AE9)</f>
        <v>44557</v>
      </c>
      <c r="AJ9" s="253" t="s">
        <v>151</v>
      </c>
    </row>
    <row r="10" spans="3:36" s="17" customFormat="1" ht="17.25" customHeight="1">
      <c r="C10" s="251" t="s">
        <v>224</v>
      </c>
      <c r="E10" s="664">
        <v>3</v>
      </c>
      <c r="F10" s="664"/>
      <c r="G10" s="17" t="s">
        <v>0</v>
      </c>
      <c r="H10" s="17">
        <v>6</v>
      </c>
      <c r="I10" s="574" t="s">
        <v>148</v>
      </c>
      <c r="J10" s="665"/>
      <c r="K10" s="666">
        <v>7</v>
      </c>
      <c r="L10" s="664"/>
      <c r="M10" s="17" t="s">
        <v>1</v>
      </c>
      <c r="N10" s="664">
        <v>29</v>
      </c>
      <c r="O10" s="664"/>
      <c r="P10" s="17" t="s">
        <v>149</v>
      </c>
      <c r="Q10" s="17" t="s">
        <v>150</v>
      </c>
      <c r="R10" s="252">
        <f t="shared" si="0"/>
        <v>44406</v>
      </c>
      <c r="S10" s="253" t="s">
        <v>151</v>
      </c>
      <c r="T10" s="251" t="s">
        <v>224</v>
      </c>
      <c r="V10" s="664">
        <v>3</v>
      </c>
      <c r="W10" s="664"/>
      <c r="X10" s="17" t="s">
        <v>0</v>
      </c>
      <c r="Y10" s="17">
        <v>12</v>
      </c>
      <c r="Z10" s="574" t="s">
        <v>148</v>
      </c>
      <c r="AA10" s="665"/>
      <c r="AB10" s="666">
        <v>1</v>
      </c>
      <c r="AC10" s="664"/>
      <c r="AD10" s="17" t="s">
        <v>1</v>
      </c>
      <c r="AE10" s="664">
        <v>25</v>
      </c>
      <c r="AF10" s="664"/>
      <c r="AG10" s="17" t="s">
        <v>149</v>
      </c>
      <c r="AH10" s="17" t="s">
        <v>150</v>
      </c>
      <c r="AI10" s="252">
        <f>DATE(2022,AB10,AE10)</f>
        <v>44586</v>
      </c>
      <c r="AJ10" s="253" t="s">
        <v>151</v>
      </c>
    </row>
    <row r="11" spans="3:36" s="17" customFormat="1" ht="17.25" customHeight="1">
      <c r="C11" s="251" t="s">
        <v>224</v>
      </c>
      <c r="E11" s="664">
        <v>3</v>
      </c>
      <c r="F11" s="664"/>
      <c r="G11" s="17" t="s">
        <v>0</v>
      </c>
      <c r="H11" s="17">
        <v>7</v>
      </c>
      <c r="I11" s="574" t="s">
        <v>148</v>
      </c>
      <c r="J11" s="665"/>
      <c r="K11" s="666">
        <v>8</v>
      </c>
      <c r="L11" s="664"/>
      <c r="M11" s="17" t="s">
        <v>1</v>
      </c>
      <c r="N11" s="664">
        <v>25</v>
      </c>
      <c r="O11" s="664"/>
      <c r="P11" s="17" t="s">
        <v>149</v>
      </c>
      <c r="Q11" s="17" t="s">
        <v>150</v>
      </c>
      <c r="R11" s="252">
        <f t="shared" si="0"/>
        <v>44433</v>
      </c>
      <c r="S11" s="253" t="s">
        <v>151</v>
      </c>
      <c r="T11" s="251" t="s">
        <v>224</v>
      </c>
      <c r="V11" s="664">
        <v>4</v>
      </c>
      <c r="W11" s="664"/>
      <c r="X11" s="17" t="s">
        <v>0</v>
      </c>
      <c r="Y11" s="17">
        <v>1</v>
      </c>
      <c r="Z11" s="574" t="s">
        <v>148</v>
      </c>
      <c r="AA11" s="665"/>
      <c r="AB11" s="666">
        <v>2</v>
      </c>
      <c r="AC11" s="664"/>
      <c r="AD11" s="17" t="s">
        <v>1</v>
      </c>
      <c r="AE11" s="664">
        <v>25</v>
      </c>
      <c r="AF11" s="664"/>
      <c r="AG11" s="17" t="s">
        <v>149</v>
      </c>
      <c r="AH11" s="17" t="s">
        <v>150</v>
      </c>
      <c r="AI11" s="252">
        <f>DATE(2022,AB11,AE11)</f>
        <v>44617</v>
      </c>
      <c r="AJ11" s="253" t="s">
        <v>151</v>
      </c>
    </row>
    <row r="12" spans="3:36" s="17" customFormat="1" ht="17.25" customHeight="1">
      <c r="C12" s="254" t="s">
        <v>224</v>
      </c>
      <c r="D12" s="21"/>
      <c r="E12" s="667">
        <v>3</v>
      </c>
      <c r="F12" s="667"/>
      <c r="G12" s="21" t="s">
        <v>0</v>
      </c>
      <c r="H12" s="21">
        <v>8</v>
      </c>
      <c r="I12" s="595" t="s">
        <v>148</v>
      </c>
      <c r="J12" s="669"/>
      <c r="K12" s="670">
        <v>9</v>
      </c>
      <c r="L12" s="667"/>
      <c r="M12" s="21" t="s">
        <v>1</v>
      </c>
      <c r="N12" s="667">
        <v>27</v>
      </c>
      <c r="O12" s="667"/>
      <c r="P12" s="21" t="s">
        <v>149</v>
      </c>
      <c r="Q12" s="21" t="s">
        <v>150</v>
      </c>
      <c r="R12" s="255">
        <f t="shared" si="0"/>
        <v>44466</v>
      </c>
      <c r="S12" s="256" t="s">
        <v>151</v>
      </c>
      <c r="T12" s="254" t="s">
        <v>224</v>
      </c>
      <c r="U12" s="21"/>
      <c r="V12" s="667">
        <v>4</v>
      </c>
      <c r="W12" s="667"/>
      <c r="X12" s="21" t="s">
        <v>0</v>
      </c>
      <c r="Y12" s="21">
        <v>2</v>
      </c>
      <c r="Z12" s="595" t="s">
        <v>148</v>
      </c>
      <c r="AA12" s="669"/>
      <c r="AB12" s="670">
        <v>3</v>
      </c>
      <c r="AC12" s="667"/>
      <c r="AD12" s="21" t="s">
        <v>1</v>
      </c>
      <c r="AE12" s="667">
        <v>25</v>
      </c>
      <c r="AF12" s="667"/>
      <c r="AG12" s="21" t="s">
        <v>149</v>
      </c>
      <c r="AH12" s="21" t="s">
        <v>150</v>
      </c>
      <c r="AI12" s="255">
        <f>DATE(2022,AB12,AE12)</f>
        <v>44645</v>
      </c>
      <c r="AJ12" s="256" t="s">
        <v>151</v>
      </c>
    </row>
    <row r="13" ht="13.5">
      <c r="C13" s="230" t="s">
        <v>152</v>
      </c>
    </row>
    <row r="19" spans="3:30" ht="17.25" customHeight="1" thickBot="1">
      <c r="C19" s="18" t="s">
        <v>153</v>
      </c>
      <c r="D19" s="11"/>
      <c r="E19" s="11"/>
      <c r="F19" s="11"/>
      <c r="G19" s="11"/>
      <c r="H19" s="672">
        <v>1345</v>
      </c>
      <c r="I19" s="672"/>
      <c r="J19" s="672"/>
      <c r="K19" s="672"/>
      <c r="L19" s="672"/>
      <c r="M19" s="672"/>
      <c r="N19" s="19" t="s">
        <v>154</v>
      </c>
      <c r="O19" s="11"/>
      <c r="P19" s="16"/>
      <c r="Q19" s="19" t="s">
        <v>155</v>
      </c>
      <c r="R19" s="11"/>
      <c r="S19" s="11"/>
      <c r="T19" s="11"/>
      <c r="U19" s="58"/>
      <c r="V19" s="672">
        <v>8026</v>
      </c>
      <c r="W19" s="672"/>
      <c r="X19" s="672"/>
      <c r="Y19" s="672"/>
      <c r="Z19" s="672"/>
      <c r="AA19" s="672"/>
      <c r="AB19" s="19" t="s">
        <v>156</v>
      </c>
      <c r="AC19" s="11"/>
      <c r="AD19" s="16"/>
    </row>
    <row r="20" spans="3:30" ht="17.25" customHeight="1" thickBot="1" thickTop="1">
      <c r="C20" s="75" t="s">
        <v>157</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9"/>
    </row>
    <row r="21" spans="3:30" ht="17.25" customHeight="1" thickTop="1">
      <c r="C21" s="76" t="s">
        <v>16</v>
      </c>
      <c r="D21" s="22"/>
      <c r="E21" s="22"/>
      <c r="F21" s="22"/>
      <c r="G21" s="22"/>
      <c r="H21" s="22"/>
      <c r="I21" s="673">
        <v>1795</v>
      </c>
      <c r="J21" s="673"/>
      <c r="K21" s="673"/>
      <c r="L21" s="673"/>
      <c r="M21" s="673"/>
      <c r="N21" s="673"/>
      <c r="O21" s="78" t="s">
        <v>158</v>
      </c>
      <c r="P21" s="24"/>
      <c r="Q21" s="78" t="s">
        <v>18</v>
      </c>
      <c r="R21" s="22"/>
      <c r="S21" s="22"/>
      <c r="T21" s="22"/>
      <c r="U21" s="22"/>
      <c r="V21" s="22"/>
      <c r="W21" s="22"/>
      <c r="X21" s="673">
        <v>1626</v>
      </c>
      <c r="Y21" s="673"/>
      <c r="Z21" s="673"/>
      <c r="AA21" s="673"/>
      <c r="AB21" s="673"/>
      <c r="AC21" s="78" t="s">
        <v>158</v>
      </c>
      <c r="AD21" s="26"/>
    </row>
    <row r="22" spans="3:30" ht="17.25" customHeight="1">
      <c r="C22" s="77" t="s">
        <v>159</v>
      </c>
      <c r="D22" s="23"/>
      <c r="E22" s="23"/>
      <c r="F22" s="23"/>
      <c r="G22" s="23"/>
      <c r="H22" s="23"/>
      <c r="I22" s="668">
        <v>810</v>
      </c>
      <c r="J22" s="668"/>
      <c r="K22" s="668"/>
      <c r="L22" s="668"/>
      <c r="M22" s="668"/>
      <c r="N22" s="668"/>
      <c r="O22" s="79" t="s">
        <v>158</v>
      </c>
      <c r="P22" s="25"/>
      <c r="Q22" s="79" t="s">
        <v>20</v>
      </c>
      <c r="R22" s="23"/>
      <c r="S22" s="23"/>
      <c r="T22" s="23"/>
      <c r="U22" s="23"/>
      <c r="V22" s="23"/>
      <c r="W22" s="23"/>
      <c r="X22" s="668">
        <v>4085</v>
      </c>
      <c r="Y22" s="668"/>
      <c r="Z22" s="668"/>
      <c r="AA22" s="668"/>
      <c r="AB22" s="668"/>
      <c r="AC22" s="79" t="s">
        <v>158</v>
      </c>
      <c r="AD22" s="27"/>
    </row>
    <row r="23" spans="3:30" ht="17.25" customHeight="1">
      <c r="C23" s="77" t="s">
        <v>21</v>
      </c>
      <c r="D23" s="23"/>
      <c r="E23" s="23"/>
      <c r="F23" s="23"/>
      <c r="G23" s="23"/>
      <c r="H23" s="23"/>
      <c r="I23" s="668">
        <v>894</v>
      </c>
      <c r="J23" s="668"/>
      <c r="K23" s="668"/>
      <c r="L23" s="668"/>
      <c r="M23" s="668"/>
      <c r="N23" s="668"/>
      <c r="O23" s="79" t="s">
        <v>158</v>
      </c>
      <c r="P23" s="25"/>
      <c r="Q23" s="79" t="s">
        <v>22</v>
      </c>
      <c r="R23" s="23"/>
      <c r="S23" s="23"/>
      <c r="T23" s="23"/>
      <c r="U23" s="23"/>
      <c r="V23" s="23"/>
      <c r="W23" s="23"/>
      <c r="X23" s="668">
        <v>1921</v>
      </c>
      <c r="Y23" s="668"/>
      <c r="Z23" s="668"/>
      <c r="AA23" s="668"/>
      <c r="AB23" s="668"/>
      <c r="AC23" s="79" t="s">
        <v>158</v>
      </c>
      <c r="AD23" s="27"/>
    </row>
    <row r="24" spans="3:30" ht="17.25" customHeight="1">
      <c r="C24" s="77" t="s">
        <v>160</v>
      </c>
      <c r="D24" s="23"/>
      <c r="E24" s="23"/>
      <c r="F24" s="23"/>
      <c r="G24" s="23"/>
      <c r="H24" s="23"/>
      <c r="I24" s="668">
        <v>6206</v>
      </c>
      <c r="J24" s="668"/>
      <c r="K24" s="668"/>
      <c r="L24" s="668"/>
      <c r="M24" s="668"/>
      <c r="N24" s="668"/>
      <c r="O24" s="79" t="s">
        <v>158</v>
      </c>
      <c r="P24" s="25"/>
      <c r="Q24" s="79" t="s">
        <v>25</v>
      </c>
      <c r="R24" s="23"/>
      <c r="S24" s="23"/>
      <c r="T24" s="23"/>
      <c r="U24" s="23"/>
      <c r="V24" s="23"/>
      <c r="W24" s="23"/>
      <c r="X24" s="668">
        <v>3451</v>
      </c>
      <c r="Y24" s="668"/>
      <c r="Z24" s="668"/>
      <c r="AA24" s="668"/>
      <c r="AB24" s="668"/>
      <c r="AC24" s="79" t="s">
        <v>158</v>
      </c>
      <c r="AD24" s="27"/>
    </row>
    <row r="25" spans="3:30" ht="17.25" customHeight="1">
      <c r="C25" s="10"/>
      <c r="D25" s="2"/>
      <c r="E25" s="2"/>
      <c r="F25" s="2"/>
      <c r="G25" s="2"/>
      <c r="H25" s="2"/>
      <c r="I25" s="2"/>
      <c r="J25" s="21" t="s">
        <v>161</v>
      </c>
      <c r="K25" s="2"/>
      <c r="L25" s="2"/>
      <c r="M25" s="2"/>
      <c r="N25" s="2"/>
      <c r="O25" s="671">
        <f>SUM(I21:N24,X21:AB24)</f>
        <v>20788</v>
      </c>
      <c r="P25" s="671"/>
      <c r="Q25" s="671"/>
      <c r="R25" s="671"/>
      <c r="S25" s="671"/>
      <c r="T25" s="671"/>
      <c r="U25" s="671"/>
      <c r="V25" s="671"/>
      <c r="W25" s="21" t="s">
        <v>158</v>
      </c>
      <c r="X25" s="2"/>
      <c r="Y25" s="2"/>
      <c r="Z25" s="2"/>
      <c r="AA25" s="2"/>
      <c r="AB25" s="2"/>
      <c r="AC25" s="2"/>
      <c r="AD25" s="7"/>
    </row>
    <row r="27" ht="13.5">
      <c r="C27" s="74" t="s">
        <v>162</v>
      </c>
    </row>
    <row r="28" ht="13.5">
      <c r="C28" s="74" t="s">
        <v>163</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F49"/>
  <sheetViews>
    <sheetView tabSelected="1" zoomScale="130" zoomScaleNormal="130" zoomScalePageLayoutView="0" workbookViewId="0" topLeftCell="A1">
      <selection activeCell="AD37" sqref="AD37"/>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51" width="2.50390625" style="1" customWidth="1"/>
    <col min="52" max="54" width="3.125" style="1" bestFit="1" customWidth="1"/>
    <col min="55" max="55" width="17.50390625" style="1" bestFit="1" customWidth="1"/>
    <col min="56" max="56" width="4.875" style="1" bestFit="1" customWidth="1"/>
    <col min="57" max="16384" width="2.50390625" style="1" customWidth="1"/>
  </cols>
  <sheetData>
    <row r="1" ht="17.25">
      <c r="A1" s="3" t="s">
        <v>196</v>
      </c>
    </row>
    <row r="2" ht="6" customHeight="1">
      <c r="A2" s="3"/>
    </row>
    <row r="3" ht="5.25" customHeight="1">
      <c r="A3" s="3"/>
    </row>
    <row r="4" ht="7.5" customHeight="1"/>
    <row r="5" spans="4:58" ht="17.25" customHeight="1">
      <c r="D5" s="1" t="s">
        <v>9</v>
      </c>
      <c r="I5" s="409">
        <v>0.786713286713287</v>
      </c>
      <c r="J5" s="409"/>
      <c r="K5" s="410"/>
      <c r="L5" s="66" t="s">
        <v>328</v>
      </c>
      <c r="M5" s="66"/>
      <c r="N5" s="66"/>
      <c r="O5" s="66"/>
      <c r="P5" s="66"/>
      <c r="Q5" s="66"/>
      <c r="R5" s="66"/>
      <c r="S5" s="66"/>
      <c r="T5" s="66"/>
      <c r="U5" s="66"/>
      <c r="V5" s="66"/>
      <c r="W5" s="66"/>
      <c r="X5" s="66"/>
      <c r="Y5" s="66"/>
      <c r="Z5" s="66"/>
      <c r="AA5" s="66"/>
      <c r="AB5" s="66"/>
      <c r="AC5" s="66"/>
      <c r="AD5" s="66"/>
      <c r="AE5" s="66"/>
      <c r="AF5" s="66"/>
      <c r="AG5" s="66"/>
      <c r="AH5" s="66"/>
      <c r="AI5" s="409"/>
      <c r="AJ5" s="409"/>
      <c r="AK5" s="66"/>
      <c r="AL5" s="66"/>
      <c r="AM5" s="66"/>
      <c r="AN5" s="66"/>
      <c r="AO5" s="66"/>
      <c r="BC5" s="409"/>
      <c r="BD5" s="409"/>
      <c r="BE5" s="410"/>
      <c r="BF5" s="66"/>
    </row>
    <row r="6" spans="4:41" ht="17.25" customHeight="1">
      <c r="D6" s="1" t="s">
        <v>11</v>
      </c>
      <c r="I6" s="409">
        <v>0.909090909090909</v>
      </c>
      <c r="J6" s="409"/>
      <c r="K6" s="410"/>
      <c r="L6" s="66" t="s">
        <v>325</v>
      </c>
      <c r="M6" s="66"/>
      <c r="N6" s="66"/>
      <c r="O6" s="66"/>
      <c r="P6" s="66"/>
      <c r="Q6" s="66"/>
      <c r="R6" s="66"/>
      <c r="S6" s="66"/>
      <c r="T6" s="66"/>
      <c r="U6" s="66"/>
      <c r="V6" s="66"/>
      <c r="W6" s="66"/>
      <c r="X6" s="66"/>
      <c r="Y6" s="66"/>
      <c r="Z6" s="66"/>
      <c r="AA6" s="66"/>
      <c r="AB6" s="66"/>
      <c r="AC6" s="66"/>
      <c r="AD6" s="66"/>
      <c r="AE6" s="66"/>
      <c r="AF6" s="66"/>
      <c r="AG6" s="66"/>
      <c r="AH6" s="66"/>
      <c r="AI6" s="228"/>
      <c r="AJ6" s="261"/>
      <c r="AK6" s="66"/>
      <c r="AL6" s="66"/>
      <c r="AM6" s="66"/>
      <c r="AN6" s="66"/>
      <c r="AO6" s="66"/>
    </row>
    <row r="7" spans="9:41" ht="6" customHeight="1">
      <c r="I7" s="228"/>
      <c r="J7" s="228"/>
      <c r="K7" s="228"/>
      <c r="L7" s="66"/>
      <c r="M7" s="66"/>
      <c r="N7" s="66"/>
      <c r="O7" s="66"/>
      <c r="P7" s="66"/>
      <c r="Q7" s="66"/>
      <c r="R7" s="66"/>
      <c r="S7" s="66"/>
      <c r="T7" s="66"/>
      <c r="U7" s="66"/>
      <c r="V7" s="66"/>
      <c r="W7" s="66"/>
      <c r="X7" s="66"/>
      <c r="Y7" s="66"/>
      <c r="Z7" s="66"/>
      <c r="AA7" s="66"/>
      <c r="AB7" s="66"/>
      <c r="AC7" s="66"/>
      <c r="AD7" s="66"/>
      <c r="AE7" s="66"/>
      <c r="AF7" s="66"/>
      <c r="AG7" s="66"/>
      <c r="AH7" s="66"/>
      <c r="AI7" s="228"/>
      <c r="AJ7" s="261"/>
      <c r="AK7" s="66"/>
      <c r="AL7" s="66"/>
      <c r="AM7" s="66"/>
      <c r="AN7" s="66"/>
      <c r="AO7" s="66"/>
    </row>
    <row r="8" spans="6:42" ht="45.75" customHeight="1">
      <c r="F8" s="45"/>
      <c r="H8" s="172" t="s">
        <v>194</v>
      </c>
      <c r="I8" s="479" t="s">
        <v>313</v>
      </c>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286"/>
    </row>
    <row r="9" spans="9:42" ht="6.75" customHeight="1">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6"/>
    </row>
    <row r="10" spans="1:42" ht="33" customHeight="1">
      <c r="A10" s="66"/>
      <c r="B10" s="66"/>
      <c r="C10" s="66"/>
      <c r="D10" s="66"/>
      <c r="F10" s="45"/>
      <c r="H10" s="172" t="s">
        <v>194</v>
      </c>
      <c r="I10" s="479" t="s">
        <v>286</v>
      </c>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286"/>
    </row>
    <row r="11" ht="6" customHeight="1"/>
    <row r="12" ht="6.75" customHeight="1"/>
    <row r="13" ht="17.25">
      <c r="A13" s="3" t="s">
        <v>195</v>
      </c>
    </row>
    <row r="14" ht="6.75" customHeight="1">
      <c r="A14" s="3"/>
    </row>
    <row r="15" spans="1:44" ht="28.5" customHeight="1">
      <c r="A15" s="66"/>
      <c r="B15" s="263"/>
      <c r="C15" s="264" t="s">
        <v>12</v>
      </c>
      <c r="D15" s="415" t="s">
        <v>314</v>
      </c>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6"/>
      <c r="AR15" s="32"/>
    </row>
    <row r="16" spans="1:44" ht="28.5" customHeight="1">
      <c r="A16" s="66"/>
      <c r="B16" s="263"/>
      <c r="C16" s="264" t="s">
        <v>194</v>
      </c>
      <c r="D16" s="415" t="s">
        <v>315</v>
      </c>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6"/>
      <c r="AR16" s="32"/>
    </row>
    <row r="17" spans="1:44" ht="28.5" customHeight="1">
      <c r="A17" s="66"/>
      <c r="B17" s="263"/>
      <c r="C17" s="264" t="s">
        <v>194</v>
      </c>
      <c r="D17" s="415" t="s">
        <v>301</v>
      </c>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6"/>
      <c r="AR17" s="32"/>
    </row>
    <row r="18" ht="6" customHeight="1" thickBot="1"/>
    <row r="19" spans="3:42" ht="19.5" customHeight="1" thickBot="1" thickTop="1">
      <c r="C19" s="51"/>
      <c r="D19" s="80"/>
      <c r="E19" s="80"/>
      <c r="F19" s="80"/>
      <c r="G19" s="80"/>
      <c r="H19" s="80"/>
      <c r="I19" s="80"/>
      <c r="J19" s="80"/>
      <c r="K19" s="485" t="s">
        <v>13</v>
      </c>
      <c r="L19" s="486"/>
      <c r="M19" s="486"/>
      <c r="N19" s="486"/>
      <c r="O19" s="486"/>
      <c r="P19" s="486"/>
      <c r="Q19" s="487"/>
      <c r="R19" s="488" t="s">
        <v>198</v>
      </c>
      <c r="S19" s="464"/>
      <c r="T19" s="464"/>
      <c r="U19" s="464"/>
      <c r="V19" s="464"/>
      <c r="W19" s="467"/>
      <c r="X19" s="463" t="s">
        <v>199</v>
      </c>
      <c r="Y19" s="464"/>
      <c r="Z19" s="464"/>
      <c r="AA19" s="464"/>
      <c r="AB19" s="464"/>
      <c r="AC19" s="465"/>
      <c r="AD19" s="466" t="s">
        <v>14</v>
      </c>
      <c r="AE19" s="464"/>
      <c r="AF19" s="464"/>
      <c r="AG19" s="464"/>
      <c r="AH19" s="464"/>
      <c r="AI19" s="464"/>
      <c r="AJ19" s="467"/>
      <c r="AK19" s="463" t="s">
        <v>15</v>
      </c>
      <c r="AL19" s="464"/>
      <c r="AM19" s="464"/>
      <c r="AN19" s="464"/>
      <c r="AO19" s="464"/>
      <c r="AP19" s="465"/>
    </row>
    <row r="20" spans="3:56" ht="19.5" customHeight="1">
      <c r="C20" s="473" t="s">
        <v>231</v>
      </c>
      <c r="D20" s="474"/>
      <c r="E20" s="474"/>
      <c r="F20" s="474"/>
      <c r="G20" s="474"/>
      <c r="H20" s="474"/>
      <c r="I20" s="474"/>
      <c r="J20" s="475"/>
      <c r="K20" s="483">
        <v>0.9</v>
      </c>
      <c r="L20" s="484"/>
      <c r="M20" s="484"/>
      <c r="N20" s="484"/>
      <c r="O20" s="484"/>
      <c r="P20" s="81" t="s">
        <v>17</v>
      </c>
      <c r="Q20" s="82"/>
      <c r="R20" s="471">
        <v>0.7</v>
      </c>
      <c r="S20" s="472"/>
      <c r="T20" s="472"/>
      <c r="U20" s="472"/>
      <c r="V20" s="472"/>
      <c r="W20" s="371" t="s">
        <v>17</v>
      </c>
      <c r="X20" s="476">
        <v>0.20000000000000007</v>
      </c>
      <c r="Y20" s="472"/>
      <c r="Z20" s="472"/>
      <c r="AA20" s="472"/>
      <c r="AB20" s="472"/>
      <c r="AC20" s="372"/>
      <c r="AD20" s="477">
        <v>0.6</v>
      </c>
      <c r="AE20" s="478"/>
      <c r="AF20" s="478"/>
      <c r="AG20" s="478"/>
      <c r="AH20" s="478"/>
      <c r="AI20" s="371" t="s">
        <v>17</v>
      </c>
      <c r="AJ20" s="373"/>
      <c r="AK20" s="476">
        <v>0.30000000000000004</v>
      </c>
      <c r="AL20" s="472"/>
      <c r="AM20" s="472"/>
      <c r="AN20" s="472"/>
      <c r="AO20" s="472"/>
      <c r="AP20" s="262"/>
      <c r="BD20" s="225"/>
    </row>
    <row r="21" spans="3:56" ht="19.5" customHeight="1">
      <c r="C21" s="468" t="s">
        <v>228</v>
      </c>
      <c r="D21" s="417"/>
      <c r="E21" s="417"/>
      <c r="F21" s="417"/>
      <c r="G21" s="417"/>
      <c r="H21" s="417"/>
      <c r="I21" s="417"/>
      <c r="J21" s="418"/>
      <c r="K21" s="462">
        <v>-0.2</v>
      </c>
      <c r="L21" s="424"/>
      <c r="M21" s="424"/>
      <c r="N21" s="424"/>
      <c r="O21" s="424"/>
      <c r="P21" s="83" t="s">
        <v>17</v>
      </c>
      <c r="Q21" s="86"/>
      <c r="R21" s="470">
        <v>-0.2</v>
      </c>
      <c r="S21" s="420"/>
      <c r="T21" s="420"/>
      <c r="U21" s="420"/>
      <c r="V21" s="420"/>
      <c r="W21" s="358" t="s">
        <v>17</v>
      </c>
      <c r="X21" s="419">
        <v>0</v>
      </c>
      <c r="Y21" s="420"/>
      <c r="Z21" s="420"/>
      <c r="AA21" s="420"/>
      <c r="AB21" s="420"/>
      <c r="AC21" s="374"/>
      <c r="AD21" s="420">
        <v>-0.1</v>
      </c>
      <c r="AE21" s="420"/>
      <c r="AF21" s="420"/>
      <c r="AG21" s="420"/>
      <c r="AH21" s="420"/>
      <c r="AI21" s="358" t="s">
        <v>17</v>
      </c>
      <c r="AJ21" s="358"/>
      <c r="AK21" s="419">
        <v>-0.1</v>
      </c>
      <c r="AL21" s="420"/>
      <c r="AM21" s="420"/>
      <c r="AN21" s="420"/>
      <c r="AO21" s="420"/>
      <c r="AP21" s="176"/>
      <c r="BD21" s="225"/>
    </row>
    <row r="22" spans="3:56" ht="19.5" customHeight="1">
      <c r="C22" s="468" t="s">
        <v>230</v>
      </c>
      <c r="D22" s="417"/>
      <c r="E22" s="417"/>
      <c r="F22" s="417"/>
      <c r="G22" s="417"/>
      <c r="H22" s="417"/>
      <c r="I22" s="417"/>
      <c r="J22" s="418"/>
      <c r="K22" s="462">
        <v>-0.2</v>
      </c>
      <c r="L22" s="424"/>
      <c r="M22" s="424"/>
      <c r="N22" s="424"/>
      <c r="O22" s="424"/>
      <c r="P22" s="84" t="s">
        <v>17</v>
      </c>
      <c r="Q22" s="85"/>
      <c r="R22" s="470">
        <v>-0.4</v>
      </c>
      <c r="S22" s="420"/>
      <c r="T22" s="420"/>
      <c r="U22" s="420"/>
      <c r="V22" s="420"/>
      <c r="W22" s="365" t="s">
        <v>17</v>
      </c>
      <c r="X22" s="419">
        <v>0.2</v>
      </c>
      <c r="Y22" s="420"/>
      <c r="Z22" s="420"/>
      <c r="AA22" s="420"/>
      <c r="AB22" s="420"/>
      <c r="AC22" s="374"/>
      <c r="AD22" s="420">
        <v>0.5</v>
      </c>
      <c r="AE22" s="420"/>
      <c r="AF22" s="420"/>
      <c r="AG22" s="420"/>
      <c r="AH22" s="420"/>
      <c r="AI22" s="365" t="s">
        <v>17</v>
      </c>
      <c r="AJ22" s="358"/>
      <c r="AK22" s="419">
        <v>-0.7</v>
      </c>
      <c r="AL22" s="420"/>
      <c r="AM22" s="420"/>
      <c r="AN22" s="420"/>
      <c r="AO22" s="420"/>
      <c r="AP22" s="176"/>
      <c r="BD22" s="225"/>
    </row>
    <row r="23" spans="3:56" ht="19.5" customHeight="1">
      <c r="C23" s="468" t="s">
        <v>20</v>
      </c>
      <c r="D23" s="417"/>
      <c r="E23" s="417"/>
      <c r="F23" s="417"/>
      <c r="G23" s="417"/>
      <c r="H23" s="417"/>
      <c r="I23" s="417"/>
      <c r="J23" s="418"/>
      <c r="K23" s="462">
        <v>0.4</v>
      </c>
      <c r="L23" s="424"/>
      <c r="M23" s="424"/>
      <c r="N23" s="424"/>
      <c r="O23" s="424"/>
      <c r="P23" s="83" t="s">
        <v>17</v>
      </c>
      <c r="Q23" s="86"/>
      <c r="R23" s="470">
        <v>0.3</v>
      </c>
      <c r="S23" s="420"/>
      <c r="T23" s="420"/>
      <c r="U23" s="420"/>
      <c r="V23" s="420"/>
      <c r="W23" s="358" t="s">
        <v>17</v>
      </c>
      <c r="X23" s="419">
        <v>0.10000000000000003</v>
      </c>
      <c r="Y23" s="420"/>
      <c r="Z23" s="420"/>
      <c r="AA23" s="420"/>
      <c r="AB23" s="420"/>
      <c r="AC23" s="374"/>
      <c r="AD23" s="420">
        <v>0.3</v>
      </c>
      <c r="AE23" s="420"/>
      <c r="AF23" s="420"/>
      <c r="AG23" s="420"/>
      <c r="AH23" s="420"/>
      <c r="AI23" s="358" t="s">
        <v>17</v>
      </c>
      <c r="AJ23" s="358"/>
      <c r="AK23" s="419">
        <v>0.10000000000000003</v>
      </c>
      <c r="AL23" s="420"/>
      <c r="AM23" s="420"/>
      <c r="AN23" s="420"/>
      <c r="AO23" s="420"/>
      <c r="AP23" s="176"/>
      <c r="BD23" s="225"/>
    </row>
    <row r="24" spans="3:56" ht="19.5" customHeight="1">
      <c r="C24" s="468" t="s">
        <v>296</v>
      </c>
      <c r="D24" s="417"/>
      <c r="E24" s="417"/>
      <c r="F24" s="417"/>
      <c r="G24" s="417"/>
      <c r="H24" s="417"/>
      <c r="I24" s="417"/>
      <c r="J24" s="418"/>
      <c r="K24" s="462">
        <v>-1</v>
      </c>
      <c r="L24" s="424"/>
      <c r="M24" s="424"/>
      <c r="N24" s="424"/>
      <c r="O24" s="424"/>
      <c r="P24" s="83" t="s">
        <v>17</v>
      </c>
      <c r="Q24" s="86"/>
      <c r="R24" s="470">
        <v>1.1</v>
      </c>
      <c r="S24" s="420"/>
      <c r="T24" s="420"/>
      <c r="U24" s="420"/>
      <c r="V24" s="420"/>
      <c r="W24" s="358" t="s">
        <v>17</v>
      </c>
      <c r="X24" s="419">
        <v>-2.1</v>
      </c>
      <c r="Y24" s="420"/>
      <c r="Z24" s="420"/>
      <c r="AA24" s="420"/>
      <c r="AB24" s="420"/>
      <c r="AC24" s="374"/>
      <c r="AD24" s="420">
        <v>0.5</v>
      </c>
      <c r="AE24" s="420"/>
      <c r="AF24" s="420"/>
      <c r="AG24" s="420"/>
      <c r="AH24" s="420"/>
      <c r="AI24" s="358" t="s">
        <v>17</v>
      </c>
      <c r="AJ24" s="358"/>
      <c r="AK24" s="419">
        <v>-1.5</v>
      </c>
      <c r="AL24" s="420"/>
      <c r="AM24" s="420"/>
      <c r="AN24" s="420"/>
      <c r="AO24" s="420"/>
      <c r="AP24" s="176"/>
      <c r="BD24" s="225"/>
    </row>
    <row r="25" spans="3:56" ht="19.5" customHeight="1" thickBot="1">
      <c r="C25" s="457" t="s">
        <v>22</v>
      </c>
      <c r="D25" s="428"/>
      <c r="E25" s="428"/>
      <c r="F25" s="428"/>
      <c r="G25" s="428"/>
      <c r="H25" s="428"/>
      <c r="I25" s="428"/>
      <c r="J25" s="429"/>
      <c r="K25" s="459">
        <v>6</v>
      </c>
      <c r="L25" s="460"/>
      <c r="M25" s="460"/>
      <c r="N25" s="460"/>
      <c r="O25" s="460"/>
      <c r="P25" s="87" t="s">
        <v>17</v>
      </c>
      <c r="Q25" s="88"/>
      <c r="R25" s="461">
        <v>8</v>
      </c>
      <c r="S25" s="426"/>
      <c r="T25" s="426"/>
      <c r="U25" s="426"/>
      <c r="V25" s="426"/>
      <c r="W25" s="375" t="s">
        <v>17</v>
      </c>
      <c r="X25" s="425">
        <v>-2</v>
      </c>
      <c r="Y25" s="426"/>
      <c r="Z25" s="426"/>
      <c r="AA25" s="426"/>
      <c r="AB25" s="426"/>
      <c r="AC25" s="376"/>
      <c r="AD25" s="469">
        <v>0.3</v>
      </c>
      <c r="AE25" s="469"/>
      <c r="AF25" s="469"/>
      <c r="AG25" s="469"/>
      <c r="AH25" s="469"/>
      <c r="AI25" s="375" t="s">
        <v>17</v>
      </c>
      <c r="AJ25" s="375"/>
      <c r="AK25" s="425">
        <v>5.7</v>
      </c>
      <c r="AL25" s="426"/>
      <c r="AM25" s="426"/>
      <c r="AN25" s="426"/>
      <c r="AO25" s="426"/>
      <c r="AP25" s="177"/>
      <c r="BD25" s="225"/>
    </row>
    <row r="26" spans="3:56" ht="19.5" customHeight="1" thickBot="1" thickTop="1">
      <c r="C26" s="454" t="s">
        <v>23</v>
      </c>
      <c r="D26" s="455"/>
      <c r="E26" s="455"/>
      <c r="F26" s="455"/>
      <c r="G26" s="455"/>
      <c r="H26" s="455"/>
      <c r="I26" s="455"/>
      <c r="J26" s="456"/>
      <c r="K26" s="452">
        <v>1.3</v>
      </c>
      <c r="L26" s="453"/>
      <c r="M26" s="453"/>
      <c r="N26" s="453"/>
      <c r="O26" s="453"/>
      <c r="P26" s="90" t="s">
        <v>17</v>
      </c>
      <c r="Q26" s="91"/>
      <c r="R26" s="441">
        <v>1.7</v>
      </c>
      <c r="S26" s="436"/>
      <c r="T26" s="436"/>
      <c r="U26" s="436"/>
      <c r="V26" s="436"/>
      <c r="W26" s="377" t="s">
        <v>17</v>
      </c>
      <c r="X26" s="435">
        <v>-0.3999999999999999</v>
      </c>
      <c r="Y26" s="436"/>
      <c r="Z26" s="436"/>
      <c r="AA26" s="436"/>
      <c r="AB26" s="436"/>
      <c r="AC26" s="378"/>
      <c r="AD26" s="437">
        <v>0.3</v>
      </c>
      <c r="AE26" s="436"/>
      <c r="AF26" s="436"/>
      <c r="AG26" s="436"/>
      <c r="AH26" s="436"/>
      <c r="AI26" s="377" t="s">
        <v>17</v>
      </c>
      <c r="AJ26" s="377"/>
      <c r="AK26" s="435">
        <v>1</v>
      </c>
      <c r="AL26" s="436"/>
      <c r="AM26" s="436"/>
      <c r="AN26" s="436"/>
      <c r="AO26" s="436"/>
      <c r="AP26" s="178"/>
      <c r="BD26" s="225"/>
    </row>
    <row r="27" spans="3:56" ht="19.5" customHeight="1" thickTop="1">
      <c r="C27" s="458" t="s">
        <v>24</v>
      </c>
      <c r="D27" s="447"/>
      <c r="E27" s="447"/>
      <c r="F27" s="447"/>
      <c r="G27" s="447"/>
      <c r="H27" s="447"/>
      <c r="I27" s="447"/>
      <c r="J27" s="448"/>
      <c r="K27" s="481">
        <v>0.4</v>
      </c>
      <c r="L27" s="482"/>
      <c r="M27" s="482"/>
      <c r="N27" s="482"/>
      <c r="O27" s="482"/>
      <c r="P27" s="92" t="s">
        <v>17</v>
      </c>
      <c r="Q27" s="93"/>
      <c r="R27" s="480">
        <v>0</v>
      </c>
      <c r="S27" s="439"/>
      <c r="T27" s="439"/>
      <c r="U27" s="439"/>
      <c r="V27" s="439"/>
      <c r="W27" s="373" t="s">
        <v>17</v>
      </c>
      <c r="X27" s="438">
        <v>0.4</v>
      </c>
      <c r="Y27" s="439"/>
      <c r="Z27" s="439"/>
      <c r="AA27" s="439"/>
      <c r="AB27" s="439"/>
      <c r="AC27" s="379"/>
      <c r="AD27" s="477">
        <v>0.7</v>
      </c>
      <c r="AE27" s="477"/>
      <c r="AF27" s="477"/>
      <c r="AG27" s="477"/>
      <c r="AH27" s="477"/>
      <c r="AI27" s="373" t="s">
        <v>17</v>
      </c>
      <c r="AJ27" s="373"/>
      <c r="AK27" s="438">
        <v>-0.29999999999999993</v>
      </c>
      <c r="AL27" s="439"/>
      <c r="AM27" s="439"/>
      <c r="AN27" s="439"/>
      <c r="AO27" s="439"/>
      <c r="AP27" s="179"/>
      <c r="BD27" s="225"/>
    </row>
    <row r="28" spans="3:42" ht="19.5" customHeight="1" thickBot="1">
      <c r="C28" s="457" t="s">
        <v>25</v>
      </c>
      <c r="D28" s="428"/>
      <c r="E28" s="428"/>
      <c r="F28" s="428"/>
      <c r="G28" s="428"/>
      <c r="H28" s="428"/>
      <c r="I28" s="428"/>
      <c r="J28" s="429"/>
      <c r="K28" s="459">
        <v>1.2</v>
      </c>
      <c r="L28" s="460"/>
      <c r="M28" s="460"/>
      <c r="N28" s="460"/>
      <c r="O28" s="460"/>
      <c r="P28" s="87" t="s">
        <v>17</v>
      </c>
      <c r="Q28" s="88"/>
      <c r="R28" s="461">
        <v>1.2</v>
      </c>
      <c r="S28" s="426"/>
      <c r="T28" s="426"/>
      <c r="U28" s="426"/>
      <c r="V28" s="426"/>
      <c r="W28" s="375" t="s">
        <v>17</v>
      </c>
      <c r="X28" s="425">
        <v>0</v>
      </c>
      <c r="Y28" s="426"/>
      <c r="Z28" s="426"/>
      <c r="AA28" s="426"/>
      <c r="AB28" s="426"/>
      <c r="AC28" s="376"/>
      <c r="AD28" s="469">
        <v>1.1</v>
      </c>
      <c r="AE28" s="469"/>
      <c r="AF28" s="469"/>
      <c r="AG28" s="469"/>
      <c r="AH28" s="469"/>
      <c r="AI28" s="375" t="s">
        <v>17</v>
      </c>
      <c r="AJ28" s="375"/>
      <c r="AK28" s="425">
        <v>0.09999999999999987</v>
      </c>
      <c r="AL28" s="426"/>
      <c r="AM28" s="426"/>
      <c r="AN28" s="426"/>
      <c r="AO28" s="426"/>
      <c r="AP28" s="177"/>
    </row>
    <row r="29" spans="3:42" ht="19.5" customHeight="1" thickBot="1" thickTop="1">
      <c r="C29" s="454" t="s">
        <v>26</v>
      </c>
      <c r="D29" s="455"/>
      <c r="E29" s="455"/>
      <c r="F29" s="455"/>
      <c r="G29" s="455"/>
      <c r="H29" s="455"/>
      <c r="I29" s="455"/>
      <c r="J29" s="456"/>
      <c r="K29" s="452">
        <v>1</v>
      </c>
      <c r="L29" s="453"/>
      <c r="M29" s="453"/>
      <c r="N29" s="453"/>
      <c r="O29" s="453"/>
      <c r="P29" s="90" t="s">
        <v>17</v>
      </c>
      <c r="Q29" s="91"/>
      <c r="R29" s="441">
        <v>1.1</v>
      </c>
      <c r="S29" s="436"/>
      <c r="T29" s="436"/>
      <c r="U29" s="436"/>
      <c r="V29" s="436"/>
      <c r="W29" s="377" t="s">
        <v>17</v>
      </c>
      <c r="X29" s="435">
        <v>-0.10000000000000009</v>
      </c>
      <c r="Y29" s="436"/>
      <c r="Z29" s="436"/>
      <c r="AA29" s="436"/>
      <c r="AB29" s="436"/>
      <c r="AC29" s="378"/>
      <c r="AD29" s="437">
        <v>0.5</v>
      </c>
      <c r="AE29" s="436"/>
      <c r="AF29" s="436"/>
      <c r="AG29" s="436"/>
      <c r="AH29" s="436"/>
      <c r="AI29" s="377" t="s">
        <v>17</v>
      </c>
      <c r="AJ29" s="377"/>
      <c r="AK29" s="435">
        <v>0.5</v>
      </c>
      <c r="AL29" s="436"/>
      <c r="AM29" s="436"/>
      <c r="AN29" s="436"/>
      <c r="AO29" s="436"/>
      <c r="AP29" s="178"/>
    </row>
    <row r="30" ht="7.5" customHeight="1" thickTop="1"/>
    <row r="31" ht="9.75" customHeight="1"/>
    <row r="32" ht="6" customHeight="1"/>
    <row r="33" ht="17.25">
      <c r="A33" s="3" t="s">
        <v>209</v>
      </c>
    </row>
    <row r="34" spans="1:42" ht="28.5" customHeight="1">
      <c r="A34" s="265"/>
      <c r="B34" s="264" t="s">
        <v>12</v>
      </c>
      <c r="C34" s="415" t="s">
        <v>316</v>
      </c>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row>
    <row r="35" spans="1:42" ht="2.25" customHeight="1">
      <c r="A35" s="266"/>
      <c r="B35" s="26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370"/>
      <c r="AK35" s="287"/>
      <c r="AL35" s="287"/>
      <c r="AM35" s="287"/>
      <c r="AN35" s="287"/>
      <c r="AO35" s="287"/>
      <c r="AP35" s="287"/>
    </row>
    <row r="36" spans="1:42" ht="33.75" customHeight="1">
      <c r="A36" s="265"/>
      <c r="B36" s="264" t="s">
        <v>12</v>
      </c>
      <c r="C36" s="415" t="s">
        <v>317</v>
      </c>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row>
    <row r="37" ht="3.75" customHeight="1" thickBot="1"/>
    <row r="38" spans="3:42" ht="21" customHeight="1" thickBot="1" thickTop="1">
      <c r="C38" s="205"/>
      <c r="D38" s="206"/>
      <c r="E38" s="206"/>
      <c r="F38" s="206"/>
      <c r="G38" s="206"/>
      <c r="H38" s="206"/>
      <c r="I38" s="442" t="s">
        <v>13</v>
      </c>
      <c r="J38" s="443"/>
      <c r="K38" s="443"/>
      <c r="L38" s="443"/>
      <c r="M38" s="443"/>
      <c r="N38" s="443"/>
      <c r="O38" s="443"/>
      <c r="P38" s="444"/>
      <c r="Q38" s="430" t="s">
        <v>198</v>
      </c>
      <c r="R38" s="431"/>
      <c r="S38" s="431"/>
      <c r="T38" s="431"/>
      <c r="U38" s="431"/>
      <c r="V38" s="432"/>
      <c r="W38" s="433" t="s">
        <v>199</v>
      </c>
      <c r="X38" s="431"/>
      <c r="Y38" s="431"/>
      <c r="Z38" s="431"/>
      <c r="AA38" s="431"/>
      <c r="AB38" s="431"/>
      <c r="AC38" s="451"/>
      <c r="AD38" s="430" t="s">
        <v>14</v>
      </c>
      <c r="AE38" s="431"/>
      <c r="AF38" s="431"/>
      <c r="AG38" s="431"/>
      <c r="AH38" s="431"/>
      <c r="AI38" s="431"/>
      <c r="AJ38" s="432"/>
      <c r="AK38" s="433" t="s">
        <v>15</v>
      </c>
      <c r="AL38" s="431"/>
      <c r="AM38" s="431"/>
      <c r="AN38" s="431"/>
      <c r="AO38" s="431"/>
      <c r="AP38" s="434"/>
    </row>
    <row r="39" spans="3:44" ht="21" customHeight="1" thickTop="1">
      <c r="C39" s="446" t="s">
        <v>31</v>
      </c>
      <c r="D39" s="447"/>
      <c r="E39" s="447"/>
      <c r="F39" s="447"/>
      <c r="G39" s="447"/>
      <c r="H39" s="448"/>
      <c r="I39" s="199"/>
      <c r="J39" s="482">
        <v>0</v>
      </c>
      <c r="K39" s="482"/>
      <c r="L39" s="482"/>
      <c r="M39" s="196" t="s">
        <v>17</v>
      </c>
      <c r="N39" s="197"/>
      <c r="O39" s="197"/>
      <c r="P39" s="196"/>
      <c r="Q39" s="198"/>
      <c r="R39" s="203"/>
      <c r="S39" s="440">
        <v>-0.5</v>
      </c>
      <c r="T39" s="440"/>
      <c r="U39" s="440"/>
      <c r="V39" s="351" t="s">
        <v>17</v>
      </c>
      <c r="W39" s="438">
        <v>0.5</v>
      </c>
      <c r="X39" s="439"/>
      <c r="Y39" s="439"/>
      <c r="Z39" s="439"/>
      <c r="AA39" s="439"/>
      <c r="AB39" s="439"/>
      <c r="AC39" s="352"/>
      <c r="AD39" s="198"/>
      <c r="AE39" s="203"/>
      <c r="AF39" s="439">
        <v>0.1</v>
      </c>
      <c r="AG39" s="439"/>
      <c r="AH39" s="439"/>
      <c r="AI39" s="353" t="s">
        <v>17</v>
      </c>
      <c r="AJ39" s="354"/>
      <c r="AK39" s="438">
        <v>-0.1</v>
      </c>
      <c r="AL39" s="439"/>
      <c r="AM39" s="439"/>
      <c r="AN39" s="439"/>
      <c r="AO39" s="439"/>
      <c r="AP39" s="355"/>
      <c r="AR39" s="225"/>
    </row>
    <row r="40" spans="3:44" ht="21" customHeight="1">
      <c r="C40" s="416" t="s">
        <v>33</v>
      </c>
      <c r="D40" s="417"/>
      <c r="E40" s="417"/>
      <c r="F40" s="449"/>
      <c r="G40" s="449"/>
      <c r="H40" s="450"/>
      <c r="I40" s="214"/>
      <c r="J40" s="424">
        <v>-0.8</v>
      </c>
      <c r="K40" s="424"/>
      <c r="L40" s="424"/>
      <c r="M40" s="215" t="s">
        <v>17</v>
      </c>
      <c r="N40" s="216"/>
      <c r="O40" s="216"/>
      <c r="P40" s="215"/>
      <c r="Q40" s="221"/>
      <c r="R40" s="222"/>
      <c r="S40" s="423">
        <v>-0.7</v>
      </c>
      <c r="T40" s="423"/>
      <c r="U40" s="423"/>
      <c r="V40" s="356" t="s">
        <v>17</v>
      </c>
      <c r="W40" s="419">
        <v>-0.10000000000000009</v>
      </c>
      <c r="X40" s="420"/>
      <c r="Y40" s="420"/>
      <c r="Z40" s="420"/>
      <c r="AA40" s="420"/>
      <c r="AB40" s="420"/>
      <c r="AC40" s="357"/>
      <c r="AD40" s="195"/>
      <c r="AE40" s="204"/>
      <c r="AF40" s="420">
        <v>0.5</v>
      </c>
      <c r="AG40" s="420"/>
      <c r="AH40" s="420"/>
      <c r="AI40" s="358" t="s">
        <v>17</v>
      </c>
      <c r="AJ40" s="356"/>
      <c r="AK40" s="419">
        <v>-1.3</v>
      </c>
      <c r="AL40" s="420"/>
      <c r="AM40" s="420"/>
      <c r="AN40" s="420"/>
      <c r="AO40" s="420"/>
      <c r="AP40" s="359"/>
      <c r="AR40" s="225"/>
    </row>
    <row r="41" spans="3:44" ht="21" customHeight="1">
      <c r="C41" s="213"/>
      <c r="D41" s="8"/>
      <c r="E41" s="8"/>
      <c r="F41" s="421" t="s">
        <v>217</v>
      </c>
      <c r="G41" s="417"/>
      <c r="H41" s="418"/>
      <c r="I41" s="214"/>
      <c r="J41" s="424">
        <v>0.7</v>
      </c>
      <c r="K41" s="424"/>
      <c r="L41" s="424"/>
      <c r="M41" s="215" t="s">
        <v>214</v>
      </c>
      <c r="N41" s="288"/>
      <c r="O41" s="288"/>
      <c r="P41" s="289"/>
      <c r="Q41" s="290"/>
      <c r="R41" s="291"/>
      <c r="S41" s="423">
        <v>1.1</v>
      </c>
      <c r="T41" s="423"/>
      <c r="U41" s="423"/>
      <c r="V41" s="360" t="s">
        <v>17</v>
      </c>
      <c r="W41" s="422">
        <v>-0.40000000000000013</v>
      </c>
      <c r="X41" s="423"/>
      <c r="Y41" s="423"/>
      <c r="Z41" s="423"/>
      <c r="AA41" s="423"/>
      <c r="AB41" s="423"/>
      <c r="AC41" s="361"/>
      <c r="AD41" s="290"/>
      <c r="AE41" s="291"/>
      <c r="AF41" s="423">
        <v>0</v>
      </c>
      <c r="AG41" s="423"/>
      <c r="AH41" s="423"/>
      <c r="AI41" s="362" t="s">
        <v>17</v>
      </c>
      <c r="AJ41" s="360"/>
      <c r="AK41" s="422">
        <v>0.7</v>
      </c>
      <c r="AL41" s="423"/>
      <c r="AM41" s="423"/>
      <c r="AN41" s="423"/>
      <c r="AO41" s="423"/>
      <c r="AP41" s="363"/>
      <c r="AR41" s="225"/>
    </row>
    <row r="42" spans="3:44" ht="21" customHeight="1">
      <c r="C42" s="416" t="s">
        <v>34</v>
      </c>
      <c r="D42" s="417"/>
      <c r="E42" s="417"/>
      <c r="F42" s="417"/>
      <c r="G42" s="417"/>
      <c r="H42" s="418"/>
      <c r="I42" s="200"/>
      <c r="J42" s="424">
        <v>1.6</v>
      </c>
      <c r="K42" s="424"/>
      <c r="L42" s="424"/>
      <c r="M42" s="186" t="s">
        <v>17</v>
      </c>
      <c r="N42" s="184"/>
      <c r="O42" s="184"/>
      <c r="P42" s="186"/>
      <c r="Q42" s="195"/>
      <c r="R42" s="204"/>
      <c r="S42" s="423">
        <v>2.3</v>
      </c>
      <c r="T42" s="423"/>
      <c r="U42" s="423"/>
      <c r="V42" s="364" t="s">
        <v>17</v>
      </c>
      <c r="W42" s="419">
        <v>-0.6999999999999997</v>
      </c>
      <c r="X42" s="420"/>
      <c r="Y42" s="420"/>
      <c r="Z42" s="420"/>
      <c r="AA42" s="420"/>
      <c r="AB42" s="420"/>
      <c r="AC42" s="357"/>
      <c r="AD42" s="195"/>
      <c r="AE42" s="204"/>
      <c r="AF42" s="420">
        <v>0.2</v>
      </c>
      <c r="AG42" s="420"/>
      <c r="AH42" s="420"/>
      <c r="AI42" s="365" t="s">
        <v>17</v>
      </c>
      <c r="AJ42" s="356"/>
      <c r="AK42" s="419">
        <v>1.4000000000000001</v>
      </c>
      <c r="AL42" s="420"/>
      <c r="AM42" s="420"/>
      <c r="AN42" s="420"/>
      <c r="AO42" s="420"/>
      <c r="AP42" s="359"/>
      <c r="AR42" s="225"/>
    </row>
    <row r="43" spans="3:44" ht="21" customHeight="1">
      <c r="C43" s="416" t="s">
        <v>35</v>
      </c>
      <c r="D43" s="417"/>
      <c r="E43" s="417"/>
      <c r="F43" s="417"/>
      <c r="G43" s="417"/>
      <c r="H43" s="418"/>
      <c r="I43" s="200"/>
      <c r="J43" s="424">
        <v>0</v>
      </c>
      <c r="K43" s="424"/>
      <c r="L43" s="424"/>
      <c r="M43" s="185" t="s">
        <v>17</v>
      </c>
      <c r="N43" s="184"/>
      <c r="O43" s="184"/>
      <c r="P43" s="185"/>
      <c r="Q43" s="195"/>
      <c r="R43" s="204"/>
      <c r="S43" s="423">
        <v>-1.3</v>
      </c>
      <c r="T43" s="423"/>
      <c r="U43" s="423"/>
      <c r="V43" s="356" t="s">
        <v>17</v>
      </c>
      <c r="W43" s="419">
        <v>1.3</v>
      </c>
      <c r="X43" s="420"/>
      <c r="Y43" s="420"/>
      <c r="Z43" s="420"/>
      <c r="AA43" s="420"/>
      <c r="AB43" s="420"/>
      <c r="AC43" s="357"/>
      <c r="AD43" s="195"/>
      <c r="AE43" s="204"/>
      <c r="AF43" s="420">
        <v>0.6</v>
      </c>
      <c r="AG43" s="420"/>
      <c r="AH43" s="420"/>
      <c r="AI43" s="358" t="s">
        <v>17</v>
      </c>
      <c r="AJ43" s="356"/>
      <c r="AK43" s="419">
        <v>-0.6</v>
      </c>
      <c r="AL43" s="420"/>
      <c r="AM43" s="420"/>
      <c r="AN43" s="420"/>
      <c r="AO43" s="420"/>
      <c r="AP43" s="359"/>
      <c r="AR43" s="225"/>
    </row>
    <row r="44" spans="3:44" ht="21" customHeight="1">
      <c r="C44" s="416" t="s">
        <v>36</v>
      </c>
      <c r="D44" s="417"/>
      <c r="E44" s="417"/>
      <c r="F44" s="417"/>
      <c r="G44" s="417"/>
      <c r="H44" s="418"/>
      <c r="I44" s="200"/>
      <c r="J44" s="424">
        <v>3.4</v>
      </c>
      <c r="K44" s="424"/>
      <c r="L44" s="424"/>
      <c r="M44" s="185" t="s">
        <v>17</v>
      </c>
      <c r="N44" s="184"/>
      <c r="O44" s="184"/>
      <c r="P44" s="185"/>
      <c r="Q44" s="195"/>
      <c r="R44" s="204"/>
      <c r="S44" s="423">
        <v>0.6</v>
      </c>
      <c r="T44" s="423"/>
      <c r="U44" s="423"/>
      <c r="V44" s="356" t="s">
        <v>17</v>
      </c>
      <c r="W44" s="419">
        <v>2.8</v>
      </c>
      <c r="X44" s="420"/>
      <c r="Y44" s="420"/>
      <c r="Z44" s="420"/>
      <c r="AA44" s="420"/>
      <c r="AB44" s="420"/>
      <c r="AC44" s="357"/>
      <c r="AD44" s="195"/>
      <c r="AE44" s="204"/>
      <c r="AF44" s="420">
        <v>0.2</v>
      </c>
      <c r="AG44" s="420"/>
      <c r="AH44" s="420"/>
      <c r="AI44" s="358" t="s">
        <v>17</v>
      </c>
      <c r="AJ44" s="356"/>
      <c r="AK44" s="419">
        <v>3.1999999999999997</v>
      </c>
      <c r="AL44" s="420"/>
      <c r="AM44" s="420"/>
      <c r="AN44" s="420"/>
      <c r="AO44" s="420"/>
      <c r="AP44" s="359"/>
      <c r="AR44" s="225"/>
    </row>
    <row r="45" spans="3:44" ht="21" customHeight="1">
      <c r="C45" s="416" t="s">
        <v>37</v>
      </c>
      <c r="D45" s="417"/>
      <c r="E45" s="417"/>
      <c r="F45" s="417"/>
      <c r="G45" s="417"/>
      <c r="H45" s="418"/>
      <c r="I45" s="200"/>
      <c r="J45" s="424">
        <v>0</v>
      </c>
      <c r="K45" s="424"/>
      <c r="L45" s="424"/>
      <c r="M45" s="185" t="s">
        <v>17</v>
      </c>
      <c r="N45" s="184"/>
      <c r="O45" s="184"/>
      <c r="P45" s="185"/>
      <c r="Q45" s="195"/>
      <c r="R45" s="204"/>
      <c r="S45" s="423">
        <v>0.6</v>
      </c>
      <c r="T45" s="423"/>
      <c r="U45" s="423"/>
      <c r="V45" s="356" t="s">
        <v>17</v>
      </c>
      <c r="W45" s="419">
        <v>-0.6</v>
      </c>
      <c r="X45" s="420"/>
      <c r="Y45" s="420"/>
      <c r="Z45" s="420"/>
      <c r="AA45" s="420"/>
      <c r="AB45" s="420"/>
      <c r="AC45" s="357"/>
      <c r="AD45" s="195"/>
      <c r="AE45" s="204"/>
      <c r="AF45" s="420">
        <v>1.4</v>
      </c>
      <c r="AG45" s="420"/>
      <c r="AH45" s="420"/>
      <c r="AI45" s="358" t="s">
        <v>17</v>
      </c>
      <c r="AJ45" s="356"/>
      <c r="AK45" s="419">
        <v>-1.4</v>
      </c>
      <c r="AL45" s="420"/>
      <c r="AM45" s="420"/>
      <c r="AN45" s="420"/>
      <c r="AO45" s="420"/>
      <c r="AP45" s="359"/>
      <c r="AR45" s="225"/>
    </row>
    <row r="46" spans="3:44" ht="21" customHeight="1">
      <c r="C46" s="416" t="s">
        <v>38</v>
      </c>
      <c r="D46" s="417"/>
      <c r="E46" s="417"/>
      <c r="F46" s="417"/>
      <c r="G46" s="417"/>
      <c r="H46" s="418"/>
      <c r="I46" s="200"/>
      <c r="J46" s="424">
        <v>0.8</v>
      </c>
      <c r="K46" s="424"/>
      <c r="L46" s="424"/>
      <c r="M46" s="185" t="s">
        <v>17</v>
      </c>
      <c r="N46" s="184"/>
      <c r="O46" s="184"/>
      <c r="P46" s="185"/>
      <c r="Q46" s="195"/>
      <c r="R46" s="204"/>
      <c r="S46" s="423">
        <v>0.1</v>
      </c>
      <c r="T46" s="423"/>
      <c r="U46" s="423"/>
      <c r="V46" s="356" t="s">
        <v>17</v>
      </c>
      <c r="W46" s="419">
        <v>0.7000000000000001</v>
      </c>
      <c r="X46" s="420"/>
      <c r="Y46" s="420"/>
      <c r="Z46" s="420"/>
      <c r="AA46" s="420"/>
      <c r="AB46" s="420"/>
      <c r="AC46" s="357"/>
      <c r="AD46" s="195"/>
      <c r="AE46" s="204"/>
      <c r="AF46" s="420">
        <v>1.9</v>
      </c>
      <c r="AG46" s="420"/>
      <c r="AH46" s="420"/>
      <c r="AI46" s="358" t="s">
        <v>17</v>
      </c>
      <c r="AJ46" s="356"/>
      <c r="AK46" s="419">
        <v>-1.0999999999999999</v>
      </c>
      <c r="AL46" s="420"/>
      <c r="AM46" s="420"/>
      <c r="AN46" s="420"/>
      <c r="AO46" s="420"/>
      <c r="AP46" s="359"/>
      <c r="AR46" s="225"/>
    </row>
    <row r="47" spans="3:44" ht="21" customHeight="1">
      <c r="C47" s="416" t="s">
        <v>39</v>
      </c>
      <c r="D47" s="417"/>
      <c r="E47" s="417"/>
      <c r="F47" s="417"/>
      <c r="G47" s="417"/>
      <c r="H47" s="418"/>
      <c r="I47" s="200"/>
      <c r="J47" s="424">
        <v>1.2</v>
      </c>
      <c r="K47" s="424"/>
      <c r="L47" s="424"/>
      <c r="M47" s="185" t="s">
        <v>17</v>
      </c>
      <c r="N47" s="184"/>
      <c r="O47" s="184"/>
      <c r="P47" s="185"/>
      <c r="Q47" s="195"/>
      <c r="R47" s="204"/>
      <c r="S47" s="423">
        <v>0.8</v>
      </c>
      <c r="T47" s="423"/>
      <c r="U47" s="423"/>
      <c r="V47" s="356" t="s">
        <v>17</v>
      </c>
      <c r="W47" s="419">
        <v>0.3999999999999999</v>
      </c>
      <c r="X47" s="420"/>
      <c r="Y47" s="420"/>
      <c r="Z47" s="420"/>
      <c r="AA47" s="420"/>
      <c r="AB47" s="420"/>
      <c r="AC47" s="357"/>
      <c r="AD47" s="195"/>
      <c r="AE47" s="204"/>
      <c r="AF47" s="420">
        <v>0.7</v>
      </c>
      <c r="AG47" s="420"/>
      <c r="AH47" s="420"/>
      <c r="AI47" s="358" t="s">
        <v>17</v>
      </c>
      <c r="AJ47" s="356"/>
      <c r="AK47" s="419">
        <v>0.5</v>
      </c>
      <c r="AL47" s="420"/>
      <c r="AM47" s="420"/>
      <c r="AN47" s="420"/>
      <c r="AO47" s="420"/>
      <c r="AP47" s="359"/>
      <c r="AR47" s="225"/>
    </row>
    <row r="48" spans="3:44" ht="21" customHeight="1">
      <c r="C48" s="416" t="s">
        <v>40</v>
      </c>
      <c r="D48" s="417"/>
      <c r="E48" s="417"/>
      <c r="F48" s="417"/>
      <c r="G48" s="417"/>
      <c r="H48" s="418"/>
      <c r="I48" s="200"/>
      <c r="J48" s="424">
        <v>0.2</v>
      </c>
      <c r="K48" s="424"/>
      <c r="L48" s="424"/>
      <c r="M48" s="185" t="s">
        <v>17</v>
      </c>
      <c r="N48" s="184"/>
      <c r="O48" s="184"/>
      <c r="P48" s="185"/>
      <c r="Q48" s="195"/>
      <c r="R48" s="204"/>
      <c r="S48" s="423">
        <v>1.1</v>
      </c>
      <c r="T48" s="423"/>
      <c r="U48" s="423"/>
      <c r="V48" s="356" t="s">
        <v>17</v>
      </c>
      <c r="W48" s="419">
        <v>-0.9000000000000001</v>
      </c>
      <c r="X48" s="420"/>
      <c r="Y48" s="420"/>
      <c r="Z48" s="420"/>
      <c r="AA48" s="420"/>
      <c r="AB48" s="420"/>
      <c r="AC48" s="357"/>
      <c r="AD48" s="195"/>
      <c r="AE48" s="204"/>
      <c r="AF48" s="420">
        <v>1.5</v>
      </c>
      <c r="AG48" s="420"/>
      <c r="AH48" s="420"/>
      <c r="AI48" s="358" t="s">
        <v>17</v>
      </c>
      <c r="AJ48" s="356"/>
      <c r="AK48" s="419">
        <v>-1.3</v>
      </c>
      <c r="AL48" s="420"/>
      <c r="AM48" s="420"/>
      <c r="AN48" s="420"/>
      <c r="AO48" s="420"/>
      <c r="AP48" s="359"/>
      <c r="AR48" s="225"/>
    </row>
    <row r="49" spans="3:44" ht="21" customHeight="1" thickBot="1">
      <c r="C49" s="427" t="s">
        <v>41</v>
      </c>
      <c r="D49" s="428"/>
      <c r="E49" s="428"/>
      <c r="F49" s="428"/>
      <c r="G49" s="428"/>
      <c r="H49" s="429"/>
      <c r="I49" s="207"/>
      <c r="J49" s="460">
        <v>0</v>
      </c>
      <c r="K49" s="460"/>
      <c r="L49" s="460"/>
      <c r="M49" s="187" t="s">
        <v>17</v>
      </c>
      <c r="N49" s="208"/>
      <c r="O49" s="208"/>
      <c r="P49" s="187"/>
      <c r="Q49" s="209"/>
      <c r="R49" s="210"/>
      <c r="S49" s="489">
        <v>0</v>
      </c>
      <c r="T49" s="489"/>
      <c r="U49" s="489"/>
      <c r="V49" s="366" t="s">
        <v>17</v>
      </c>
      <c r="W49" s="425">
        <v>0</v>
      </c>
      <c r="X49" s="426"/>
      <c r="Y49" s="426"/>
      <c r="Z49" s="426"/>
      <c r="AA49" s="426"/>
      <c r="AB49" s="426"/>
      <c r="AC49" s="367"/>
      <c r="AD49" s="209"/>
      <c r="AE49" s="210"/>
      <c r="AF49" s="426">
        <v>0</v>
      </c>
      <c r="AG49" s="426"/>
      <c r="AH49" s="426"/>
      <c r="AI49" s="368" t="s">
        <v>17</v>
      </c>
      <c r="AJ49" s="366"/>
      <c r="AK49" s="425">
        <v>0</v>
      </c>
      <c r="AL49" s="426"/>
      <c r="AM49" s="426"/>
      <c r="AN49" s="426"/>
      <c r="AO49" s="426"/>
      <c r="AP49" s="369"/>
      <c r="AR49" s="225"/>
    </row>
    <row r="50" ht="14.25" thickTop="1"/>
  </sheetData>
  <sheetProtection/>
  <mergeCells count="148">
    <mergeCell ref="AK41:AO41"/>
    <mergeCell ref="AF45:AH45"/>
    <mergeCell ref="S46:U46"/>
    <mergeCell ref="S47:U47"/>
    <mergeCell ref="AK44:AO44"/>
    <mergeCell ref="AK43:AO43"/>
    <mergeCell ref="AK47:AO47"/>
    <mergeCell ref="W45:AB45"/>
    <mergeCell ref="AF43:AH43"/>
    <mergeCell ref="AF42:AH42"/>
    <mergeCell ref="AF48:AH48"/>
    <mergeCell ref="AF49:AH49"/>
    <mergeCell ref="W49:AB49"/>
    <mergeCell ref="S49:U49"/>
    <mergeCell ref="S48:U48"/>
    <mergeCell ref="W48:AB48"/>
    <mergeCell ref="J41:L41"/>
    <mergeCell ref="J44:L44"/>
    <mergeCell ref="S43:U43"/>
    <mergeCell ref="S44:U44"/>
    <mergeCell ref="J48:L48"/>
    <mergeCell ref="J49:L49"/>
    <mergeCell ref="J45:L45"/>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I5:K5"/>
    <mergeCell ref="I6:K6"/>
    <mergeCell ref="X19:AC19"/>
    <mergeCell ref="R20:V20"/>
    <mergeCell ref="C20:J20"/>
    <mergeCell ref="K22:O22"/>
    <mergeCell ref="R22:V22"/>
    <mergeCell ref="R21:V21"/>
    <mergeCell ref="C25:J25"/>
    <mergeCell ref="C22:J22"/>
    <mergeCell ref="C26:J26"/>
    <mergeCell ref="X24:AB24"/>
    <mergeCell ref="AD25:AH25"/>
    <mergeCell ref="C23:J23"/>
    <mergeCell ref="C24:J24"/>
    <mergeCell ref="R23:V23"/>
    <mergeCell ref="R25:V25"/>
    <mergeCell ref="R26:V26"/>
    <mergeCell ref="AI5:AJ5"/>
    <mergeCell ref="D15:AP15"/>
    <mergeCell ref="X23:AB23"/>
    <mergeCell ref="AK25:AO25"/>
    <mergeCell ref="AD24:AH24"/>
    <mergeCell ref="X22:AB22"/>
    <mergeCell ref="K23:O23"/>
    <mergeCell ref="K24:O24"/>
    <mergeCell ref="AK19:AP19"/>
    <mergeCell ref="AD19:AJ19"/>
    <mergeCell ref="K26:O26"/>
    <mergeCell ref="C29:J29"/>
    <mergeCell ref="X26:AB26"/>
    <mergeCell ref="X29:AB29"/>
    <mergeCell ref="C28:J28"/>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AK29:AO29"/>
    <mergeCell ref="C34:AP34"/>
    <mergeCell ref="AD29:AH29"/>
    <mergeCell ref="C46:H46"/>
    <mergeCell ref="AK45:AO45"/>
    <mergeCell ref="C45:H45"/>
    <mergeCell ref="AK42:AO42"/>
    <mergeCell ref="AK39:AO39"/>
    <mergeCell ref="W46:AB46"/>
    <mergeCell ref="W39:AB39"/>
    <mergeCell ref="AK40:AO40"/>
    <mergeCell ref="Q38:V38"/>
    <mergeCell ref="AK38:AP38"/>
    <mergeCell ref="W40:AB40"/>
    <mergeCell ref="AD38:AJ38"/>
    <mergeCell ref="AF40:AH40"/>
    <mergeCell ref="S40:U40"/>
    <mergeCell ref="C47:H47"/>
    <mergeCell ref="J46:L46"/>
    <mergeCell ref="J47:L47"/>
    <mergeCell ref="W47:AB47"/>
    <mergeCell ref="AK49:AO49"/>
    <mergeCell ref="C49:H49"/>
    <mergeCell ref="AK48:AO48"/>
    <mergeCell ref="C48:H48"/>
    <mergeCell ref="AF46:AH46"/>
    <mergeCell ref="AF47:AH47"/>
    <mergeCell ref="BC5:BE5"/>
    <mergeCell ref="D16:AP16"/>
    <mergeCell ref="C43:H43"/>
    <mergeCell ref="AK46:AO46"/>
    <mergeCell ref="F41:H41"/>
    <mergeCell ref="W41:AB41"/>
    <mergeCell ref="S41:U41"/>
    <mergeCell ref="C44:H44"/>
    <mergeCell ref="W43:AB43"/>
    <mergeCell ref="S45:U4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K56"/>
  <sheetViews>
    <sheetView tabSelected="1" zoomScale="70" zoomScaleNormal="70" zoomScalePageLayoutView="0" workbookViewId="0" topLeftCell="A1">
      <selection activeCell="AD37" sqref="AD3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spans="1:36" ht="17.25">
      <c r="A4" s="380" t="s">
        <v>210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6" ht="24.75" customHeight="1">
      <c r="A5" s="265"/>
      <c r="B5" s="264" t="s">
        <v>12</v>
      </c>
      <c r="C5" s="504" t="s">
        <v>318</v>
      </c>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row>
    <row r="6" spans="1:36" ht="2.25" customHeight="1">
      <c r="A6" s="266"/>
      <c r="B6" s="265"/>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330"/>
    </row>
    <row r="7" spans="1:36" ht="30" customHeight="1">
      <c r="A7" s="265"/>
      <c r="B7" s="264" t="s">
        <v>12</v>
      </c>
      <c r="C7" s="504" t="s">
        <v>319</v>
      </c>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row>
    <row r="8" spans="1:37" ht="7.5" customHeight="1">
      <c r="A8" s="66"/>
      <c r="B8" s="265"/>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30"/>
      <c r="AK8" s="66"/>
    </row>
    <row r="9" spans="2:37" ht="2.25" customHeight="1" thickBot="1">
      <c r="B9" s="12"/>
      <c r="C9" s="259"/>
      <c r="D9" s="259"/>
      <c r="E9" s="259"/>
      <c r="F9" s="259"/>
      <c r="G9" s="259"/>
      <c r="H9" s="259"/>
      <c r="I9" s="259"/>
      <c r="J9" s="259"/>
      <c r="K9" s="259"/>
      <c r="L9" s="259"/>
      <c r="M9" s="259"/>
      <c r="N9" s="382"/>
      <c r="O9" s="382"/>
      <c r="P9" s="382"/>
      <c r="Q9" s="382"/>
      <c r="R9" s="382"/>
      <c r="S9" s="382"/>
      <c r="T9" s="382"/>
      <c r="U9" s="382"/>
      <c r="V9" s="382"/>
      <c r="W9" s="382"/>
      <c r="X9" s="382"/>
      <c r="Y9" s="382"/>
      <c r="Z9" s="382"/>
      <c r="AA9" s="382"/>
      <c r="AB9" s="382"/>
      <c r="AC9" s="382"/>
      <c r="AD9" s="382"/>
      <c r="AE9" s="382"/>
      <c r="AF9" s="382"/>
      <c r="AG9" s="382"/>
      <c r="AH9" s="382"/>
      <c r="AI9" s="382"/>
      <c r="AJ9" s="66"/>
      <c r="AK9" s="66"/>
    </row>
    <row r="10" spans="3:37" ht="17.25" customHeight="1" thickTop="1">
      <c r="C10" s="188"/>
      <c r="D10" s="189"/>
      <c r="E10" s="189"/>
      <c r="F10" s="189"/>
      <c r="G10" s="189"/>
      <c r="H10" s="591" t="s">
        <v>13</v>
      </c>
      <c r="I10" s="592"/>
      <c r="J10" s="592"/>
      <c r="K10" s="592"/>
      <c r="L10" s="592"/>
      <c r="M10" s="593"/>
      <c r="N10" s="514" t="s">
        <v>198</v>
      </c>
      <c r="O10" s="509"/>
      <c r="P10" s="509"/>
      <c r="Q10" s="509"/>
      <c r="R10" s="509"/>
      <c r="S10" s="509"/>
      <c r="T10" s="509" t="s">
        <v>199</v>
      </c>
      <c r="U10" s="509"/>
      <c r="V10" s="509"/>
      <c r="W10" s="509"/>
      <c r="X10" s="510"/>
      <c r="Y10" s="515" t="s">
        <v>14</v>
      </c>
      <c r="Z10" s="516"/>
      <c r="AA10" s="516"/>
      <c r="AB10" s="516"/>
      <c r="AC10" s="516"/>
      <c r="AD10" s="517"/>
      <c r="AE10" s="510" t="s">
        <v>295</v>
      </c>
      <c r="AF10" s="512"/>
      <c r="AG10" s="512"/>
      <c r="AH10" s="512"/>
      <c r="AI10" s="512"/>
      <c r="AJ10" s="513"/>
      <c r="AK10" s="66"/>
    </row>
    <row r="11" spans="3:37" ht="17.25" customHeight="1">
      <c r="C11" s="416" t="s">
        <v>31</v>
      </c>
      <c r="D11" s="417"/>
      <c r="E11" s="417"/>
      <c r="F11" s="417"/>
      <c r="G11" s="417"/>
      <c r="H11" s="201"/>
      <c r="I11" s="424">
        <v>-0.266903914590747</v>
      </c>
      <c r="J11" s="424"/>
      <c r="K11" s="424"/>
      <c r="L11" s="190" t="s">
        <v>17</v>
      </c>
      <c r="M11" s="191"/>
      <c r="N11" s="211"/>
      <c r="O11" s="420">
        <v>-0.857959961868446</v>
      </c>
      <c r="P11" s="420"/>
      <c r="Q11" s="420"/>
      <c r="R11" s="383" t="s">
        <v>17</v>
      </c>
      <c r="S11" s="384"/>
      <c r="T11" s="419">
        <v>0.6000000000000001</v>
      </c>
      <c r="U11" s="420"/>
      <c r="V11" s="420"/>
      <c r="W11" s="420"/>
      <c r="X11" s="204"/>
      <c r="Y11" s="385"/>
      <c r="Z11" s="477">
        <v>-0.486322188449848</v>
      </c>
      <c r="AA11" s="477"/>
      <c r="AB11" s="477"/>
      <c r="AC11" s="383" t="s">
        <v>17</v>
      </c>
      <c r="AD11" s="356"/>
      <c r="AE11" s="419">
        <v>0.2</v>
      </c>
      <c r="AF11" s="420"/>
      <c r="AG11" s="420"/>
      <c r="AH11" s="420"/>
      <c r="AI11" s="420"/>
      <c r="AJ11" s="508"/>
      <c r="AK11" s="66"/>
    </row>
    <row r="12" spans="3:37" ht="17.25" customHeight="1">
      <c r="C12" s="416" t="s">
        <v>33</v>
      </c>
      <c r="D12" s="417"/>
      <c r="E12" s="449"/>
      <c r="F12" s="449"/>
      <c r="G12" s="449"/>
      <c r="H12" s="217"/>
      <c r="I12" s="424">
        <v>0.909090909090909</v>
      </c>
      <c r="J12" s="424"/>
      <c r="K12" s="424"/>
      <c r="L12" s="215" t="s">
        <v>17</v>
      </c>
      <c r="M12" s="218"/>
      <c r="N12" s="219"/>
      <c r="O12" s="420">
        <v>0.485436893203883</v>
      </c>
      <c r="P12" s="420"/>
      <c r="Q12" s="420"/>
      <c r="R12" s="375" t="s">
        <v>17</v>
      </c>
      <c r="S12" s="386"/>
      <c r="T12" s="506">
        <v>0.4</v>
      </c>
      <c r="U12" s="469"/>
      <c r="V12" s="469"/>
      <c r="W12" s="469"/>
      <c r="X12" s="222"/>
      <c r="Y12" s="387"/>
      <c r="Z12" s="420">
        <v>1.24269005847953</v>
      </c>
      <c r="AA12" s="420"/>
      <c r="AB12" s="420"/>
      <c r="AC12" s="375" t="s">
        <v>17</v>
      </c>
      <c r="AD12" s="386"/>
      <c r="AE12" s="506">
        <v>-0.29999999999999993</v>
      </c>
      <c r="AF12" s="469"/>
      <c r="AG12" s="469"/>
      <c r="AH12" s="469"/>
      <c r="AI12" s="469"/>
      <c r="AJ12" s="507"/>
      <c r="AK12" s="66"/>
    </row>
    <row r="13" spans="3:37" ht="21" customHeight="1">
      <c r="C13" s="213"/>
      <c r="D13" s="8"/>
      <c r="E13" s="220" t="s">
        <v>217</v>
      </c>
      <c r="F13" s="223"/>
      <c r="G13" s="224"/>
      <c r="H13" s="201"/>
      <c r="I13" s="424">
        <v>1.2</v>
      </c>
      <c r="J13" s="424"/>
      <c r="K13" s="424"/>
      <c r="L13" s="185" t="s">
        <v>17</v>
      </c>
      <c r="M13" s="192"/>
      <c r="N13" s="211"/>
      <c r="O13" s="420">
        <v>0.7</v>
      </c>
      <c r="P13" s="420"/>
      <c r="Q13" s="420"/>
      <c r="R13" s="358" t="s">
        <v>17</v>
      </c>
      <c r="S13" s="356"/>
      <c r="T13" s="419">
        <v>0.5</v>
      </c>
      <c r="U13" s="420"/>
      <c r="V13" s="420"/>
      <c r="W13" s="420"/>
      <c r="X13" s="365"/>
      <c r="Y13" s="385"/>
      <c r="Z13" s="420">
        <v>0</v>
      </c>
      <c r="AA13" s="420"/>
      <c r="AB13" s="420"/>
      <c r="AC13" s="375" t="s">
        <v>17</v>
      </c>
      <c r="AD13" s="388"/>
      <c r="AE13" s="506">
        <v>1.2</v>
      </c>
      <c r="AF13" s="469"/>
      <c r="AG13" s="469"/>
      <c r="AH13" s="469"/>
      <c r="AI13" s="469"/>
      <c r="AJ13" s="507"/>
      <c r="AK13" s="66"/>
    </row>
    <row r="14" spans="3:37" ht="17.25" customHeight="1">
      <c r="C14" s="416" t="s">
        <v>34</v>
      </c>
      <c r="D14" s="417"/>
      <c r="E14" s="417"/>
      <c r="F14" s="417"/>
      <c r="G14" s="417"/>
      <c r="H14" s="201"/>
      <c r="I14" s="424">
        <v>1.97446808510638</v>
      </c>
      <c r="J14" s="424"/>
      <c r="K14" s="424"/>
      <c r="L14" s="186" t="s">
        <v>17</v>
      </c>
      <c r="M14" s="193"/>
      <c r="N14" s="211"/>
      <c r="O14" s="420">
        <v>3.01718483536665</v>
      </c>
      <c r="P14" s="420"/>
      <c r="Q14" s="420"/>
      <c r="R14" s="365" t="s">
        <v>17</v>
      </c>
      <c r="S14" s="364"/>
      <c r="T14" s="419">
        <v>-1</v>
      </c>
      <c r="U14" s="420"/>
      <c r="V14" s="420"/>
      <c r="W14" s="420"/>
      <c r="X14" s="204"/>
      <c r="Y14" s="385"/>
      <c r="Z14" s="420">
        <v>-0.164271047227926</v>
      </c>
      <c r="AA14" s="420"/>
      <c r="AB14" s="420"/>
      <c r="AC14" s="365" t="s">
        <v>17</v>
      </c>
      <c r="AD14" s="356"/>
      <c r="AE14" s="419">
        <v>2.2</v>
      </c>
      <c r="AF14" s="420"/>
      <c r="AG14" s="420"/>
      <c r="AH14" s="420"/>
      <c r="AI14" s="420"/>
      <c r="AJ14" s="508"/>
      <c r="AK14" s="66"/>
    </row>
    <row r="15" spans="3:37" ht="17.25" customHeight="1">
      <c r="C15" s="416" t="s">
        <v>35</v>
      </c>
      <c r="D15" s="417"/>
      <c r="E15" s="417"/>
      <c r="F15" s="417"/>
      <c r="G15" s="417"/>
      <c r="H15" s="201"/>
      <c r="I15" s="424">
        <v>0</v>
      </c>
      <c r="J15" s="424"/>
      <c r="K15" s="424"/>
      <c r="L15" s="185" t="s">
        <v>17</v>
      </c>
      <c r="M15" s="192"/>
      <c r="N15" s="211"/>
      <c r="O15" s="420">
        <v>0.705882352941177</v>
      </c>
      <c r="P15" s="420"/>
      <c r="Q15" s="420"/>
      <c r="R15" s="358" t="s">
        <v>17</v>
      </c>
      <c r="S15" s="356"/>
      <c r="T15" s="419">
        <v>-0.7</v>
      </c>
      <c r="U15" s="420"/>
      <c r="V15" s="420"/>
      <c r="W15" s="420"/>
      <c r="X15" s="204"/>
      <c r="Y15" s="385"/>
      <c r="Z15" s="420">
        <v>0.657894736842105</v>
      </c>
      <c r="AA15" s="420"/>
      <c r="AB15" s="420"/>
      <c r="AC15" s="358" t="s">
        <v>17</v>
      </c>
      <c r="AD15" s="356"/>
      <c r="AE15" s="419">
        <v>-0.7</v>
      </c>
      <c r="AF15" s="420"/>
      <c r="AG15" s="420"/>
      <c r="AH15" s="420"/>
      <c r="AI15" s="420"/>
      <c r="AJ15" s="508"/>
      <c r="AK15" s="66"/>
    </row>
    <row r="16" spans="3:37" ht="17.25" customHeight="1">
      <c r="C16" s="416" t="s">
        <v>36</v>
      </c>
      <c r="D16" s="417"/>
      <c r="E16" s="417"/>
      <c r="F16" s="417"/>
      <c r="G16" s="417"/>
      <c r="H16" s="201"/>
      <c r="I16" s="424">
        <v>3.95480225988701</v>
      </c>
      <c r="J16" s="424"/>
      <c r="K16" s="424"/>
      <c r="L16" s="185" t="s">
        <v>17</v>
      </c>
      <c r="M16" s="192"/>
      <c r="N16" s="211"/>
      <c r="O16" s="420">
        <v>0.875</v>
      </c>
      <c r="P16" s="420"/>
      <c r="Q16" s="420"/>
      <c r="R16" s="358" t="s">
        <v>17</v>
      </c>
      <c r="S16" s="356"/>
      <c r="T16" s="419">
        <v>3.1</v>
      </c>
      <c r="U16" s="420"/>
      <c r="V16" s="420"/>
      <c r="W16" s="420"/>
      <c r="X16" s="204"/>
      <c r="Y16" s="385"/>
      <c r="Z16" s="420">
        <v>0.301659125188537</v>
      </c>
      <c r="AA16" s="420"/>
      <c r="AB16" s="420"/>
      <c r="AC16" s="358" t="s">
        <v>17</v>
      </c>
      <c r="AD16" s="356"/>
      <c r="AE16" s="419">
        <v>3.7</v>
      </c>
      <c r="AF16" s="420"/>
      <c r="AG16" s="420"/>
      <c r="AH16" s="420"/>
      <c r="AI16" s="420"/>
      <c r="AJ16" s="508"/>
      <c r="AK16" s="66"/>
    </row>
    <row r="17" spans="3:37" ht="17.25" customHeight="1">
      <c r="C17" s="416" t="s">
        <v>37</v>
      </c>
      <c r="D17" s="417"/>
      <c r="E17" s="417"/>
      <c r="F17" s="417"/>
      <c r="G17" s="417"/>
      <c r="H17" s="201"/>
      <c r="I17" s="424">
        <v>0.282485875706215</v>
      </c>
      <c r="J17" s="424"/>
      <c r="K17" s="424"/>
      <c r="L17" s="185" t="s">
        <v>17</v>
      </c>
      <c r="M17" s="192"/>
      <c r="N17" s="211"/>
      <c r="O17" s="420">
        <v>1.45348837209302</v>
      </c>
      <c r="P17" s="420"/>
      <c r="Q17" s="420"/>
      <c r="R17" s="358" t="s">
        <v>17</v>
      </c>
      <c r="S17" s="356"/>
      <c r="T17" s="419">
        <v>-1.2</v>
      </c>
      <c r="U17" s="420"/>
      <c r="V17" s="420"/>
      <c r="W17" s="420"/>
      <c r="X17" s="204"/>
      <c r="Y17" s="385"/>
      <c r="Z17" s="420">
        <v>4.00667779632721</v>
      </c>
      <c r="AA17" s="420"/>
      <c r="AB17" s="420"/>
      <c r="AC17" s="358" t="s">
        <v>17</v>
      </c>
      <c r="AD17" s="356"/>
      <c r="AE17" s="419">
        <v>-3.7</v>
      </c>
      <c r="AF17" s="420"/>
      <c r="AG17" s="420"/>
      <c r="AH17" s="420"/>
      <c r="AI17" s="420"/>
      <c r="AJ17" s="508"/>
      <c r="AK17" s="66"/>
    </row>
    <row r="18" spans="3:37" ht="17.25" customHeight="1">
      <c r="C18" s="416" t="s">
        <v>38</v>
      </c>
      <c r="D18" s="417"/>
      <c r="E18" s="417"/>
      <c r="F18" s="417"/>
      <c r="G18" s="417"/>
      <c r="H18" s="201"/>
      <c r="I18" s="424">
        <v>1.64473684210526</v>
      </c>
      <c r="J18" s="424"/>
      <c r="K18" s="424"/>
      <c r="L18" s="185" t="s">
        <v>17</v>
      </c>
      <c r="M18" s="192"/>
      <c r="N18" s="211"/>
      <c r="O18" s="420">
        <v>-0.182149362477231</v>
      </c>
      <c r="P18" s="420"/>
      <c r="Q18" s="420"/>
      <c r="R18" s="358" t="s">
        <v>17</v>
      </c>
      <c r="S18" s="356"/>
      <c r="T18" s="419">
        <v>1.8</v>
      </c>
      <c r="U18" s="420"/>
      <c r="V18" s="420"/>
      <c r="W18" s="420"/>
      <c r="X18" s="204"/>
      <c r="Y18" s="385"/>
      <c r="Z18" s="420">
        <v>2.89855072463768</v>
      </c>
      <c r="AA18" s="420"/>
      <c r="AB18" s="420"/>
      <c r="AC18" s="358" t="s">
        <v>17</v>
      </c>
      <c r="AD18" s="356"/>
      <c r="AE18" s="419">
        <v>-1.2999999999999998</v>
      </c>
      <c r="AF18" s="420"/>
      <c r="AG18" s="420"/>
      <c r="AH18" s="420"/>
      <c r="AI18" s="420"/>
      <c r="AJ18" s="508"/>
      <c r="AK18" s="66"/>
    </row>
    <row r="19" spans="3:37" ht="17.25" customHeight="1">
      <c r="C19" s="416" t="s">
        <v>39</v>
      </c>
      <c r="D19" s="417"/>
      <c r="E19" s="417"/>
      <c r="F19" s="417"/>
      <c r="G19" s="417"/>
      <c r="H19" s="201"/>
      <c r="I19" s="424">
        <v>0.882352941176471</v>
      </c>
      <c r="J19" s="424"/>
      <c r="K19" s="424"/>
      <c r="L19" s="185" t="s">
        <v>17</v>
      </c>
      <c r="M19" s="192"/>
      <c r="N19" s="211"/>
      <c r="O19" s="420">
        <v>0</v>
      </c>
      <c r="P19" s="420"/>
      <c r="Q19" s="420"/>
      <c r="R19" s="358" t="s">
        <v>17</v>
      </c>
      <c r="S19" s="356"/>
      <c r="T19" s="419">
        <v>0.9</v>
      </c>
      <c r="U19" s="420"/>
      <c r="V19" s="420"/>
      <c r="W19" s="420"/>
      <c r="X19" s="204"/>
      <c r="Y19" s="385"/>
      <c r="Z19" s="420">
        <v>0.248756218905473</v>
      </c>
      <c r="AA19" s="420"/>
      <c r="AB19" s="420"/>
      <c r="AC19" s="358" t="s">
        <v>17</v>
      </c>
      <c r="AD19" s="356"/>
      <c r="AE19" s="419">
        <v>0.7</v>
      </c>
      <c r="AF19" s="420"/>
      <c r="AG19" s="420"/>
      <c r="AH19" s="420"/>
      <c r="AI19" s="420"/>
      <c r="AJ19" s="508"/>
      <c r="AK19" s="66"/>
    </row>
    <row r="20" spans="3:37" ht="17.25" customHeight="1">
      <c r="C20" s="416" t="s">
        <v>40</v>
      </c>
      <c r="D20" s="417"/>
      <c r="E20" s="417"/>
      <c r="F20" s="417"/>
      <c r="G20" s="417"/>
      <c r="H20" s="201"/>
      <c r="I20" s="424">
        <v>0</v>
      </c>
      <c r="J20" s="424"/>
      <c r="K20" s="424"/>
      <c r="L20" s="185" t="s">
        <v>17</v>
      </c>
      <c r="M20" s="192"/>
      <c r="N20" s="211"/>
      <c r="O20" s="420">
        <v>0.851063829787234</v>
      </c>
      <c r="P20" s="420"/>
      <c r="Q20" s="420"/>
      <c r="R20" s="358" t="s">
        <v>17</v>
      </c>
      <c r="S20" s="356"/>
      <c r="T20" s="419">
        <v>-0.9</v>
      </c>
      <c r="U20" s="420"/>
      <c r="V20" s="420"/>
      <c r="W20" s="420"/>
      <c r="X20" s="204"/>
      <c r="Y20" s="387"/>
      <c r="Z20" s="420">
        <v>0.535475234270415</v>
      </c>
      <c r="AA20" s="420"/>
      <c r="AB20" s="420"/>
      <c r="AC20" s="375" t="s">
        <v>17</v>
      </c>
      <c r="AD20" s="386"/>
      <c r="AE20" s="419">
        <v>-0.5</v>
      </c>
      <c r="AF20" s="420"/>
      <c r="AG20" s="420"/>
      <c r="AH20" s="420"/>
      <c r="AI20" s="420"/>
      <c r="AJ20" s="508"/>
      <c r="AK20" s="66"/>
    </row>
    <row r="21" spans="3:37" ht="17.25" customHeight="1" thickBot="1">
      <c r="C21" s="427" t="s">
        <v>41</v>
      </c>
      <c r="D21" s="428"/>
      <c r="E21" s="428"/>
      <c r="F21" s="428"/>
      <c r="G21" s="428"/>
      <c r="H21" s="202"/>
      <c r="I21" s="460">
        <v>0</v>
      </c>
      <c r="J21" s="460"/>
      <c r="K21" s="460"/>
      <c r="L21" s="187" t="s">
        <v>17</v>
      </c>
      <c r="M21" s="194"/>
      <c r="N21" s="212"/>
      <c r="O21" s="426">
        <v>0</v>
      </c>
      <c r="P21" s="426"/>
      <c r="Q21" s="426"/>
      <c r="R21" s="368" t="s">
        <v>17</v>
      </c>
      <c r="S21" s="366"/>
      <c r="T21" s="425">
        <v>0</v>
      </c>
      <c r="U21" s="426"/>
      <c r="V21" s="426"/>
      <c r="W21" s="426"/>
      <c r="X21" s="210"/>
      <c r="Y21" s="389"/>
      <c r="Z21" s="426">
        <v>0</v>
      </c>
      <c r="AA21" s="426"/>
      <c r="AB21" s="426"/>
      <c r="AC21" s="368" t="s">
        <v>17</v>
      </c>
      <c r="AD21" s="366"/>
      <c r="AE21" s="425">
        <v>0</v>
      </c>
      <c r="AF21" s="426"/>
      <c r="AG21" s="426"/>
      <c r="AH21" s="426"/>
      <c r="AI21" s="426"/>
      <c r="AJ21" s="511"/>
      <c r="AK21" s="66"/>
    </row>
    <row r="22" spans="1:36" ht="17.25" customHeight="1" thickTop="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1:36" ht="17.25">
      <c r="A23" s="380" t="s">
        <v>211</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row>
    <row r="24" spans="1:36" ht="14.25" customHeight="1">
      <c r="A24" s="518" t="s">
        <v>12</v>
      </c>
      <c r="B24" s="519"/>
      <c r="C24" s="504" t="s">
        <v>320</v>
      </c>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row>
    <row r="25" spans="1:36" ht="14.25" customHeight="1">
      <c r="A25" s="519"/>
      <c r="B25" s="519"/>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row>
    <row r="26" spans="1:36" ht="14.25" customHeight="1">
      <c r="A26" s="519"/>
      <c r="B26" s="519"/>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row>
    <row r="27" spans="1:36" ht="14.25" customHeight="1">
      <c r="A27" s="518" t="s">
        <v>12</v>
      </c>
      <c r="B27" s="519"/>
      <c r="C27" s="520" t="s">
        <v>321</v>
      </c>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1"/>
    </row>
    <row r="28" spans="1:36" ht="14.25" customHeight="1">
      <c r="A28" s="518"/>
      <c r="B28" s="519"/>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row>
    <row r="29" spans="1:36" ht="14.25" customHeight="1">
      <c r="A29" s="519"/>
      <c r="B29" s="519"/>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row>
    <row r="30" spans="2:36" ht="6" customHeight="1" thickBot="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31"/>
    </row>
    <row r="31" spans="3:36" ht="17.25" customHeight="1" thickBot="1">
      <c r="C31" s="582" t="s">
        <v>42</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14"/>
      <c r="AJ31" s="14"/>
    </row>
    <row r="32" spans="3:34" ht="17.25" customHeight="1" thickBot="1">
      <c r="C32" s="589"/>
      <c r="D32" s="505"/>
      <c r="E32" s="505"/>
      <c r="F32" s="505"/>
      <c r="G32" s="505"/>
      <c r="H32" s="505"/>
      <c r="I32" s="226"/>
      <c r="J32" s="12"/>
      <c r="K32" s="574">
        <v>4</v>
      </c>
      <c r="L32" s="574"/>
      <c r="M32" s="250" t="s">
        <v>43</v>
      </c>
      <c r="N32" s="37"/>
      <c r="O32" s="37"/>
      <c r="P32" s="37"/>
      <c r="Q32" s="37"/>
      <c r="R32" s="38"/>
      <c r="S32" s="589"/>
      <c r="T32" s="505"/>
      <c r="U32" s="505"/>
      <c r="V32" s="505"/>
      <c r="W32" s="505"/>
      <c r="X32" s="505"/>
      <c r="Y32" s="226"/>
      <c r="Z32" s="227"/>
      <c r="AA32" s="505">
        <v>5</v>
      </c>
      <c r="AB32" s="505"/>
      <c r="AC32" s="128" t="s">
        <v>43</v>
      </c>
      <c r="AD32" s="37"/>
      <c r="AE32" s="37"/>
      <c r="AF32" s="37"/>
      <c r="AG32" s="37"/>
      <c r="AH32" s="38"/>
    </row>
    <row r="33" spans="3:34" ht="17.25" customHeight="1" thickBot="1" thickTop="1">
      <c r="C33" s="527"/>
      <c r="D33" s="528"/>
      <c r="E33" s="528"/>
      <c r="F33" s="528"/>
      <c r="G33" s="528"/>
      <c r="H33" s="528"/>
      <c r="I33" s="485" t="s">
        <v>29</v>
      </c>
      <c r="J33" s="486"/>
      <c r="K33" s="486"/>
      <c r="L33" s="486"/>
      <c r="M33" s="487"/>
      <c r="N33" s="580" t="s">
        <v>30</v>
      </c>
      <c r="O33" s="580"/>
      <c r="P33" s="580"/>
      <c r="Q33" s="580"/>
      <c r="R33" s="581"/>
      <c r="S33" s="527"/>
      <c r="T33" s="528"/>
      <c r="U33" s="528"/>
      <c r="V33" s="528"/>
      <c r="W33" s="528"/>
      <c r="X33" s="528"/>
      <c r="Y33" s="485" t="s">
        <v>29</v>
      </c>
      <c r="Z33" s="486"/>
      <c r="AA33" s="486"/>
      <c r="AB33" s="486"/>
      <c r="AC33" s="487"/>
      <c r="AD33" s="580" t="s">
        <v>30</v>
      </c>
      <c r="AE33" s="580"/>
      <c r="AF33" s="580"/>
      <c r="AG33" s="580"/>
      <c r="AH33" s="581"/>
    </row>
    <row r="34" spans="3:34" ht="17.25" customHeight="1">
      <c r="C34" s="473" t="s">
        <v>44</v>
      </c>
      <c r="D34" s="474"/>
      <c r="E34" s="474"/>
      <c r="F34" s="474"/>
      <c r="G34" s="474"/>
      <c r="H34" s="475"/>
      <c r="I34" s="587">
        <v>8.475836431226766</v>
      </c>
      <c r="J34" s="588"/>
      <c r="K34" s="588"/>
      <c r="L34" s="588"/>
      <c r="M34" s="93" t="s">
        <v>32</v>
      </c>
      <c r="N34" s="585">
        <v>9.352037408149632</v>
      </c>
      <c r="O34" s="586"/>
      <c r="P34" s="586"/>
      <c r="Q34" s="586"/>
      <c r="R34" s="38" t="s">
        <v>32</v>
      </c>
      <c r="S34" s="568" t="s">
        <v>44</v>
      </c>
      <c r="T34" s="569"/>
      <c r="U34" s="569"/>
      <c r="V34" s="569"/>
      <c r="W34" s="569"/>
      <c r="X34" s="570"/>
      <c r="Y34" s="587">
        <v>14.79553903345725</v>
      </c>
      <c r="Z34" s="588"/>
      <c r="AA34" s="588"/>
      <c r="AB34" s="588"/>
      <c r="AC34" s="93" t="s">
        <v>32</v>
      </c>
      <c r="AD34" s="590">
        <v>16.77807486631016</v>
      </c>
      <c r="AE34" s="590"/>
      <c r="AF34" s="590"/>
      <c r="AG34" s="590"/>
      <c r="AH34" s="40" t="s">
        <v>32</v>
      </c>
    </row>
    <row r="35" spans="3:34" ht="17.25" customHeight="1">
      <c r="C35" s="573" t="s">
        <v>45</v>
      </c>
      <c r="D35" s="574"/>
      <c r="E35" s="574"/>
      <c r="F35" s="574"/>
      <c r="G35" s="574"/>
      <c r="H35" s="575"/>
      <c r="I35" s="462">
        <v>11.078066914498141</v>
      </c>
      <c r="J35" s="424"/>
      <c r="K35" s="424"/>
      <c r="L35" s="424"/>
      <c r="M35" s="86" t="s">
        <v>32</v>
      </c>
      <c r="N35" s="571">
        <v>10.754843019372078</v>
      </c>
      <c r="O35" s="567"/>
      <c r="P35" s="567"/>
      <c r="Q35" s="567"/>
      <c r="R35" s="35" t="s">
        <v>32</v>
      </c>
      <c r="S35" s="576" t="s">
        <v>46</v>
      </c>
      <c r="T35" s="577"/>
      <c r="U35" s="577"/>
      <c r="V35" s="577"/>
      <c r="W35" s="577"/>
      <c r="X35" s="578"/>
      <c r="Y35" s="462">
        <v>70.63197026022306</v>
      </c>
      <c r="Z35" s="424"/>
      <c r="AA35" s="424"/>
      <c r="AB35" s="424"/>
      <c r="AC35" s="86" t="s">
        <v>32</v>
      </c>
      <c r="AD35" s="567">
        <v>66.0427807486631</v>
      </c>
      <c r="AE35" s="567"/>
      <c r="AF35" s="567"/>
      <c r="AG35" s="567"/>
      <c r="AH35" s="35" t="s">
        <v>32</v>
      </c>
    </row>
    <row r="36" spans="3:34" ht="17.25" customHeight="1">
      <c r="C36" s="468" t="s">
        <v>46</v>
      </c>
      <c r="D36" s="417"/>
      <c r="E36" s="417"/>
      <c r="F36" s="417"/>
      <c r="G36" s="417"/>
      <c r="H36" s="418"/>
      <c r="I36" s="462">
        <v>71.82156133828997</v>
      </c>
      <c r="J36" s="424"/>
      <c r="K36" s="424"/>
      <c r="L36" s="424"/>
      <c r="M36" s="86" t="s">
        <v>32</v>
      </c>
      <c r="N36" s="571">
        <v>69.33867735470942</v>
      </c>
      <c r="O36" s="567"/>
      <c r="P36" s="567"/>
      <c r="Q36" s="567"/>
      <c r="R36" s="35" t="s">
        <v>32</v>
      </c>
      <c r="S36" s="576" t="s">
        <v>47</v>
      </c>
      <c r="T36" s="577"/>
      <c r="U36" s="577"/>
      <c r="V36" s="577"/>
      <c r="W36" s="577"/>
      <c r="X36" s="578"/>
      <c r="Y36" s="462">
        <v>8.401486988847584</v>
      </c>
      <c r="Z36" s="424"/>
      <c r="AA36" s="424"/>
      <c r="AB36" s="424"/>
      <c r="AC36" s="86" t="s">
        <v>32</v>
      </c>
      <c r="AD36" s="567">
        <v>10.093582887700535</v>
      </c>
      <c r="AE36" s="567"/>
      <c r="AF36" s="567"/>
      <c r="AG36" s="567"/>
      <c r="AH36" s="35" t="s">
        <v>32</v>
      </c>
    </row>
    <row r="37" spans="3:34" ht="17.25" customHeight="1" thickBot="1">
      <c r="C37" s="573" t="s">
        <v>48</v>
      </c>
      <c r="D37" s="574"/>
      <c r="E37" s="574"/>
      <c r="F37" s="574"/>
      <c r="G37" s="574"/>
      <c r="H37" s="575"/>
      <c r="I37" s="462">
        <v>3.940520446096654</v>
      </c>
      <c r="J37" s="424"/>
      <c r="K37" s="424"/>
      <c r="L37" s="424"/>
      <c r="M37" s="86" t="s">
        <v>32</v>
      </c>
      <c r="N37" s="571">
        <v>5.678022712090848</v>
      </c>
      <c r="O37" s="567"/>
      <c r="P37" s="567"/>
      <c r="Q37" s="567"/>
      <c r="R37" s="35" t="s">
        <v>32</v>
      </c>
      <c r="S37" s="523" t="s">
        <v>49</v>
      </c>
      <c r="T37" s="524"/>
      <c r="U37" s="524"/>
      <c r="V37" s="524"/>
      <c r="W37" s="524"/>
      <c r="X37" s="525"/>
      <c r="Y37" s="459">
        <v>6.171003717472119</v>
      </c>
      <c r="Z37" s="460"/>
      <c r="AA37" s="460"/>
      <c r="AB37" s="460"/>
      <c r="AC37" s="260" t="s">
        <v>32</v>
      </c>
      <c r="AD37" s="522">
        <v>7.0855614973262036</v>
      </c>
      <c r="AE37" s="522"/>
      <c r="AF37" s="522"/>
      <c r="AG37" s="522"/>
      <c r="AH37" s="36" t="s">
        <v>32</v>
      </c>
    </row>
    <row r="38" spans="3:34" ht="17.25" customHeight="1">
      <c r="C38" s="468" t="s">
        <v>47</v>
      </c>
      <c r="D38" s="417"/>
      <c r="E38" s="417"/>
      <c r="F38" s="417"/>
      <c r="G38" s="417"/>
      <c r="H38" s="418"/>
      <c r="I38" s="462">
        <v>4.684014869888476</v>
      </c>
      <c r="J38" s="424"/>
      <c r="K38" s="424"/>
      <c r="L38" s="424"/>
      <c r="M38" s="86" t="s">
        <v>32</v>
      </c>
      <c r="N38" s="571">
        <v>4.876419505678023</v>
      </c>
      <c r="O38" s="567"/>
      <c r="P38" s="567"/>
      <c r="Q38" s="567"/>
      <c r="R38" s="35" t="s">
        <v>32</v>
      </c>
      <c r="S38" s="12"/>
      <c r="T38" s="12"/>
      <c r="U38" s="12"/>
      <c r="V38" s="12"/>
      <c r="W38" s="12"/>
      <c r="X38" s="12"/>
      <c r="Y38" s="12"/>
      <c r="Z38" s="12"/>
      <c r="AA38" s="12"/>
      <c r="AB38" s="12"/>
      <c r="AC38" s="12"/>
      <c r="AD38" s="12"/>
      <c r="AE38" s="12"/>
      <c r="AF38" s="12"/>
      <c r="AG38" s="12"/>
      <c r="AH38" s="12"/>
    </row>
    <row r="39" spans="3:34" ht="17.25" customHeight="1" thickBot="1">
      <c r="C39" s="527" t="s">
        <v>49</v>
      </c>
      <c r="D39" s="528"/>
      <c r="E39" s="528"/>
      <c r="F39" s="528"/>
      <c r="G39" s="528"/>
      <c r="H39" s="529"/>
      <c r="I39" s="459">
        <v>0</v>
      </c>
      <c r="J39" s="460"/>
      <c r="K39" s="460"/>
      <c r="L39" s="460"/>
      <c r="M39" s="260" t="s">
        <v>32</v>
      </c>
      <c r="N39" s="526">
        <v>0</v>
      </c>
      <c r="O39" s="522"/>
      <c r="P39" s="522"/>
      <c r="Q39" s="522"/>
      <c r="R39" s="36" t="s">
        <v>32</v>
      </c>
      <c r="S39" s="12"/>
      <c r="T39" s="12"/>
      <c r="U39" s="12"/>
      <c r="V39" s="12"/>
      <c r="W39" s="12"/>
      <c r="X39" s="12"/>
      <c r="Y39" s="12"/>
      <c r="Z39" s="12"/>
      <c r="AA39" s="12"/>
      <c r="AB39" s="12"/>
      <c r="AC39" s="12"/>
      <c r="AD39" s="12"/>
      <c r="AE39" s="12"/>
      <c r="AF39" s="12"/>
      <c r="AG39" s="12"/>
      <c r="AH39" s="12"/>
    </row>
    <row r="40" spans="1:36" s="15" customFormat="1" ht="17.25" customHeight="1">
      <c r="A40" s="390"/>
      <c r="B40" s="390"/>
      <c r="C40" s="572" t="s">
        <v>213</v>
      </c>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390"/>
    </row>
    <row r="41" spans="1:36" s="15" customFormat="1" ht="17.25" customHeight="1">
      <c r="A41" s="390"/>
      <c r="B41" s="390"/>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390"/>
    </row>
    <row r="42" spans="1:36" ht="12"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36" ht="17.25">
      <c r="A43" s="380" t="s">
        <v>212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36" ht="20.25" customHeight="1">
      <c r="A44" s="518" t="s">
        <v>50</v>
      </c>
      <c r="B44" s="518"/>
      <c r="C44" s="520" t="s">
        <v>322</v>
      </c>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row>
    <row r="45" spans="1:36" ht="20.25" customHeight="1">
      <c r="A45" s="518"/>
      <c r="B45" s="518"/>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row>
    <row r="46" spans="1:36" ht="2.25" customHeight="1">
      <c r="A46" s="518"/>
      <c r="B46" s="518"/>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row>
    <row r="47" spans="1:36" s="13" customFormat="1" ht="34.5" customHeight="1">
      <c r="A47" s="518" t="s">
        <v>50</v>
      </c>
      <c r="B47" s="518"/>
      <c r="C47" s="504" t="s">
        <v>323</v>
      </c>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row>
    <row r="48" spans="1:36" s="13" customFormat="1" ht="9" customHeight="1" thickBot="1">
      <c r="A48" s="518"/>
      <c r="B48" s="518"/>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row>
    <row r="49" spans="3:34" s="13" customFormat="1" ht="14.25" customHeight="1" thickTop="1">
      <c r="C49" s="561" t="s">
        <v>292</v>
      </c>
      <c r="D49" s="562"/>
      <c r="E49" s="562"/>
      <c r="F49" s="562"/>
      <c r="G49" s="562"/>
      <c r="H49" s="562"/>
      <c r="I49" s="562"/>
      <c r="J49" s="563"/>
      <c r="K49" s="532" t="s">
        <v>51</v>
      </c>
      <c r="L49" s="532"/>
      <c r="M49" s="532"/>
      <c r="N49" s="532"/>
      <c r="O49" s="532"/>
      <c r="P49" s="532"/>
      <c r="Q49" s="532"/>
      <c r="R49" s="532"/>
      <c r="S49" s="532"/>
      <c r="T49" s="532"/>
      <c r="U49" s="532"/>
      <c r="V49" s="532"/>
      <c r="W49" s="532"/>
      <c r="X49" s="532"/>
      <c r="Y49" s="532"/>
      <c r="Z49" s="532"/>
      <c r="AA49" s="532"/>
      <c r="AB49" s="532"/>
      <c r="AC49" s="532"/>
      <c r="AD49" s="532"/>
      <c r="AE49" s="533"/>
      <c r="AF49" s="533"/>
      <c r="AG49" s="533"/>
      <c r="AH49" s="534"/>
    </row>
    <row r="50" spans="3:34" s="13" customFormat="1" ht="13.5" customHeight="1">
      <c r="C50" s="564"/>
      <c r="D50" s="565"/>
      <c r="E50" s="565"/>
      <c r="F50" s="565"/>
      <c r="G50" s="565"/>
      <c r="H50" s="565"/>
      <c r="I50" s="565"/>
      <c r="J50" s="566"/>
      <c r="K50" s="530" t="s">
        <v>293</v>
      </c>
      <c r="L50" s="530"/>
      <c r="M50" s="530"/>
      <c r="N50" s="531"/>
      <c r="O50" s="547" t="s">
        <v>52</v>
      </c>
      <c r="P50" s="548"/>
      <c r="Q50" s="548"/>
      <c r="R50" s="549"/>
      <c r="S50" s="550" t="s">
        <v>215</v>
      </c>
      <c r="T50" s="551"/>
      <c r="U50" s="551"/>
      <c r="V50" s="552"/>
      <c r="W50" s="541" t="s">
        <v>206</v>
      </c>
      <c r="X50" s="542"/>
      <c r="Y50" s="542"/>
      <c r="Z50" s="543"/>
      <c r="AA50" s="541" t="s">
        <v>53</v>
      </c>
      <c r="AB50" s="554"/>
      <c r="AC50" s="554"/>
      <c r="AD50" s="554"/>
      <c r="AE50" s="541" t="s">
        <v>49</v>
      </c>
      <c r="AF50" s="554"/>
      <c r="AG50" s="554"/>
      <c r="AH50" s="555"/>
    </row>
    <row r="51" spans="3:34" s="13" customFormat="1" ht="14.25" thickBot="1">
      <c r="C51" s="564"/>
      <c r="D51" s="565"/>
      <c r="E51" s="565"/>
      <c r="F51" s="565"/>
      <c r="G51" s="565"/>
      <c r="H51" s="565"/>
      <c r="I51" s="565"/>
      <c r="J51" s="566"/>
      <c r="K51" s="535" t="s">
        <v>294</v>
      </c>
      <c r="L51" s="536"/>
      <c r="M51" s="536"/>
      <c r="N51" s="537"/>
      <c r="O51" s="538" t="s">
        <v>54</v>
      </c>
      <c r="P51" s="539"/>
      <c r="Q51" s="539"/>
      <c r="R51" s="540"/>
      <c r="S51" s="538" t="s">
        <v>216</v>
      </c>
      <c r="T51" s="539"/>
      <c r="U51" s="539"/>
      <c r="V51" s="540"/>
      <c r="W51" s="544" t="s">
        <v>207</v>
      </c>
      <c r="X51" s="545"/>
      <c r="Y51" s="545"/>
      <c r="Z51" s="546"/>
      <c r="AA51" s="556"/>
      <c r="AB51" s="557"/>
      <c r="AC51" s="557"/>
      <c r="AD51" s="557"/>
      <c r="AE51" s="556"/>
      <c r="AF51" s="557"/>
      <c r="AG51" s="557"/>
      <c r="AH51" s="558"/>
    </row>
    <row r="52" spans="3:34" ht="15.75" customHeight="1">
      <c r="C52" s="497" t="s">
        <v>288</v>
      </c>
      <c r="D52" s="498"/>
      <c r="E52" s="498"/>
      <c r="F52" s="499">
        <v>4.24869175180663</v>
      </c>
      <c r="G52" s="500"/>
      <c r="H52" s="500"/>
      <c r="I52" s="344" t="s">
        <v>32</v>
      </c>
      <c r="J52" s="345"/>
      <c r="K52" s="560">
        <v>6.521739130434782</v>
      </c>
      <c r="L52" s="500"/>
      <c r="M52" s="500"/>
      <c r="N52" s="346" t="s">
        <v>32</v>
      </c>
      <c r="O52" s="553">
        <v>22.463768115942027</v>
      </c>
      <c r="P52" s="500"/>
      <c r="Q52" s="500"/>
      <c r="R52" s="346" t="s">
        <v>32</v>
      </c>
      <c r="S52" s="553">
        <v>32.608695652173914</v>
      </c>
      <c r="T52" s="500"/>
      <c r="U52" s="500"/>
      <c r="V52" s="346" t="s">
        <v>32</v>
      </c>
      <c r="W52" s="553">
        <v>23.18840579710145</v>
      </c>
      <c r="X52" s="500"/>
      <c r="Y52" s="500"/>
      <c r="Z52" s="346" t="s">
        <v>32</v>
      </c>
      <c r="AA52" s="553">
        <v>15.217391304347828</v>
      </c>
      <c r="AB52" s="500"/>
      <c r="AC52" s="500"/>
      <c r="AD52" s="347" t="s">
        <v>32</v>
      </c>
      <c r="AE52" s="553">
        <v>0</v>
      </c>
      <c r="AF52" s="500"/>
      <c r="AG52" s="500"/>
      <c r="AH52" s="348" t="s">
        <v>32</v>
      </c>
    </row>
    <row r="53" spans="3:37" ht="13.5">
      <c r="C53" s="501" t="s">
        <v>289</v>
      </c>
      <c r="D53" s="502"/>
      <c r="E53" s="502"/>
      <c r="F53" s="503">
        <v>3.6</v>
      </c>
      <c r="G53" s="493"/>
      <c r="H53" s="493"/>
      <c r="I53" s="392" t="s">
        <v>32</v>
      </c>
      <c r="J53" s="393"/>
      <c r="K53" s="503">
        <v>9.5</v>
      </c>
      <c r="L53" s="493"/>
      <c r="M53" s="493"/>
      <c r="N53" s="394" t="s">
        <v>32</v>
      </c>
      <c r="O53" s="492">
        <v>7.4</v>
      </c>
      <c r="P53" s="493"/>
      <c r="Q53" s="493"/>
      <c r="R53" s="394" t="s">
        <v>32</v>
      </c>
      <c r="S53" s="492">
        <v>34.7</v>
      </c>
      <c r="T53" s="493"/>
      <c r="U53" s="493"/>
      <c r="V53" s="394" t="s">
        <v>32</v>
      </c>
      <c r="W53" s="492">
        <v>26.3</v>
      </c>
      <c r="X53" s="493"/>
      <c r="Y53" s="493"/>
      <c r="Z53" s="394" t="s">
        <v>32</v>
      </c>
      <c r="AA53" s="492">
        <v>22.1</v>
      </c>
      <c r="AB53" s="493"/>
      <c r="AC53" s="493"/>
      <c r="AD53" s="395" t="s">
        <v>32</v>
      </c>
      <c r="AE53" s="492">
        <v>0</v>
      </c>
      <c r="AF53" s="493"/>
      <c r="AG53" s="493"/>
      <c r="AH53" s="396" t="s">
        <v>32</v>
      </c>
      <c r="AI53" s="66"/>
      <c r="AJ53" s="66"/>
      <c r="AK53" s="66"/>
    </row>
    <row r="54" spans="3:37" ht="14.25" thickBot="1">
      <c r="C54" s="494" t="s">
        <v>290</v>
      </c>
      <c r="D54" s="495"/>
      <c r="E54" s="495"/>
      <c r="F54" s="496">
        <v>6</v>
      </c>
      <c r="G54" s="491"/>
      <c r="H54" s="491"/>
      <c r="I54" s="397" t="s">
        <v>32</v>
      </c>
      <c r="J54" s="398"/>
      <c r="K54" s="496">
        <v>12.5</v>
      </c>
      <c r="L54" s="491"/>
      <c r="M54" s="491"/>
      <c r="N54" s="399" t="s">
        <v>32</v>
      </c>
      <c r="O54" s="490">
        <v>13.1</v>
      </c>
      <c r="P54" s="491"/>
      <c r="Q54" s="491"/>
      <c r="R54" s="399" t="s">
        <v>32</v>
      </c>
      <c r="S54" s="490">
        <v>20.6</v>
      </c>
      <c r="T54" s="491"/>
      <c r="U54" s="491"/>
      <c r="V54" s="399" t="s">
        <v>32</v>
      </c>
      <c r="W54" s="490">
        <v>31.3</v>
      </c>
      <c r="X54" s="491"/>
      <c r="Y54" s="491"/>
      <c r="Z54" s="399" t="s">
        <v>32</v>
      </c>
      <c r="AA54" s="490">
        <v>22.5</v>
      </c>
      <c r="AB54" s="491"/>
      <c r="AC54" s="491"/>
      <c r="AD54" s="400" t="s">
        <v>32</v>
      </c>
      <c r="AE54" s="490">
        <v>0</v>
      </c>
      <c r="AF54" s="491"/>
      <c r="AG54" s="491"/>
      <c r="AH54" s="401" t="s">
        <v>32</v>
      </c>
      <c r="AI54" s="66"/>
      <c r="AJ54" s="66"/>
      <c r="AK54" s="66"/>
    </row>
    <row r="55" spans="3:37" ht="14.25" thickTop="1">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row>
    <row r="56" spans="3:37" ht="13.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row>
  </sheetData>
  <sheetProtection/>
  <mergeCells count="157">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 ref="C52:E52"/>
    <mergeCell ref="F52:H52"/>
    <mergeCell ref="C53:E53"/>
    <mergeCell ref="F53:H53"/>
    <mergeCell ref="K53:M53"/>
    <mergeCell ref="O53:Q53"/>
    <mergeCell ref="C54:E54"/>
    <mergeCell ref="F54:H54"/>
    <mergeCell ref="K54:M54"/>
    <mergeCell ref="O54:Q54"/>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zoomScalePageLayoutView="0" workbookViewId="0" topLeftCell="A17">
      <selection activeCell="AD37" sqref="AD37"/>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55</v>
      </c>
    </row>
    <row r="4" spans="3:34" ht="18.75" customHeight="1" thickBot="1" thickTop="1">
      <c r="C4" s="51"/>
      <c r="D4" s="80"/>
      <c r="E4" s="80"/>
      <c r="F4" s="80"/>
      <c r="G4" s="80"/>
      <c r="H4" s="80"/>
      <c r="I4" s="80"/>
      <c r="J4" s="80"/>
      <c r="K4" s="485" t="s">
        <v>56</v>
      </c>
      <c r="L4" s="486"/>
      <c r="M4" s="486"/>
      <c r="N4" s="486"/>
      <c r="O4" s="486"/>
      <c r="P4" s="486"/>
      <c r="Q4" s="486"/>
      <c r="R4" s="487"/>
      <c r="S4" s="464" t="s">
        <v>57</v>
      </c>
      <c r="T4" s="464"/>
      <c r="U4" s="464"/>
      <c r="V4" s="464"/>
      <c r="W4" s="464"/>
      <c r="X4" s="464"/>
      <c r="Y4" s="464"/>
      <c r="Z4" s="467"/>
      <c r="AA4" s="464" t="s">
        <v>58</v>
      </c>
      <c r="AB4" s="464"/>
      <c r="AC4" s="464"/>
      <c r="AD4" s="464"/>
      <c r="AE4" s="464"/>
      <c r="AF4" s="464"/>
      <c r="AG4" s="464"/>
      <c r="AH4" s="465"/>
    </row>
    <row r="5" spans="3:34" ht="18.75" customHeight="1">
      <c r="C5" s="594" t="s">
        <v>16</v>
      </c>
      <c r="D5" s="595"/>
      <c r="E5" s="595"/>
      <c r="F5" s="595"/>
      <c r="G5" s="595"/>
      <c r="H5" s="595"/>
      <c r="I5" s="595"/>
      <c r="J5" s="595"/>
      <c r="K5" s="587">
        <v>0.886137112819063</v>
      </c>
      <c r="L5" s="596"/>
      <c r="M5" s="596"/>
      <c r="N5" s="596"/>
      <c r="O5" s="596"/>
      <c r="P5" s="596"/>
      <c r="Q5" s="92" t="s">
        <v>17</v>
      </c>
      <c r="R5" s="93"/>
      <c r="S5" s="590">
        <v>0.237464211589217</v>
      </c>
      <c r="T5" s="590"/>
      <c r="U5" s="590"/>
      <c r="V5" s="590"/>
      <c r="W5" s="590"/>
      <c r="X5" s="590"/>
      <c r="Y5" s="33" t="s">
        <v>17</v>
      </c>
      <c r="Z5" s="125"/>
      <c r="AA5" s="590">
        <f>ROUND(K5,1)-ROUND(S5,1)</f>
        <v>0.7</v>
      </c>
      <c r="AB5" s="590"/>
      <c r="AC5" s="590"/>
      <c r="AD5" s="590"/>
      <c r="AE5" s="590"/>
      <c r="AF5" s="590"/>
      <c r="AG5" s="33"/>
      <c r="AH5" s="40"/>
    </row>
    <row r="6" spans="3:34" ht="18.75" customHeight="1">
      <c r="C6" s="468" t="s">
        <v>18</v>
      </c>
      <c r="D6" s="417"/>
      <c r="E6" s="417"/>
      <c r="F6" s="417"/>
      <c r="G6" s="417"/>
      <c r="H6" s="417"/>
      <c r="I6" s="417"/>
      <c r="J6" s="417"/>
      <c r="K6" s="462">
        <v>0.659633673736346</v>
      </c>
      <c r="L6" s="424"/>
      <c r="M6" s="424"/>
      <c r="N6" s="424"/>
      <c r="O6" s="424"/>
      <c r="P6" s="424"/>
      <c r="Q6" s="83" t="s">
        <v>17</v>
      </c>
      <c r="R6" s="86"/>
      <c r="S6" s="567">
        <v>0.768593235013155</v>
      </c>
      <c r="T6" s="567"/>
      <c r="U6" s="567"/>
      <c r="V6" s="567"/>
      <c r="W6" s="567"/>
      <c r="X6" s="567"/>
      <c r="Y6" s="8" t="s">
        <v>17</v>
      </c>
      <c r="Z6" s="9"/>
      <c r="AA6" s="567">
        <f aca="true" t="shared" si="0" ref="AA6:AA14">ROUND(K6,1)-ROUND(S6,1)</f>
        <v>-0.10000000000000009</v>
      </c>
      <c r="AB6" s="567"/>
      <c r="AC6" s="567"/>
      <c r="AD6" s="567"/>
      <c r="AE6" s="567"/>
      <c r="AF6" s="567"/>
      <c r="AG6" s="8"/>
      <c r="AH6" s="35"/>
    </row>
    <row r="7" spans="3:34" ht="18.75" customHeight="1">
      <c r="C7" s="468" t="s">
        <v>19</v>
      </c>
      <c r="D7" s="417"/>
      <c r="E7" s="417"/>
      <c r="F7" s="417"/>
      <c r="G7" s="417"/>
      <c r="H7" s="417"/>
      <c r="I7" s="417"/>
      <c r="J7" s="417"/>
      <c r="K7" s="462">
        <v>-0.625148424038323</v>
      </c>
      <c r="L7" s="424"/>
      <c r="M7" s="424"/>
      <c r="N7" s="424"/>
      <c r="O7" s="424"/>
      <c r="P7" s="424"/>
      <c r="Q7" s="83" t="s">
        <v>17</v>
      </c>
      <c r="R7" s="86"/>
      <c r="S7" s="567">
        <v>-0.181063233154534</v>
      </c>
      <c r="T7" s="567"/>
      <c r="U7" s="567"/>
      <c r="V7" s="567"/>
      <c r="W7" s="567"/>
      <c r="X7" s="567"/>
      <c r="Y7" s="8" t="s">
        <v>17</v>
      </c>
      <c r="Z7" s="9"/>
      <c r="AA7" s="567">
        <f t="shared" si="0"/>
        <v>-0.39999999999999997</v>
      </c>
      <c r="AB7" s="567"/>
      <c r="AC7" s="567"/>
      <c r="AD7" s="567"/>
      <c r="AE7" s="567"/>
      <c r="AF7" s="567"/>
      <c r="AG7" s="8"/>
      <c r="AH7" s="35"/>
    </row>
    <row r="8" spans="3:34" ht="18.75" customHeight="1">
      <c r="C8" s="468" t="s">
        <v>20</v>
      </c>
      <c r="D8" s="417"/>
      <c r="E8" s="417"/>
      <c r="F8" s="417"/>
      <c r="G8" s="417"/>
      <c r="H8" s="417"/>
      <c r="I8" s="417"/>
      <c r="J8" s="417"/>
      <c r="K8" s="462">
        <v>0.573677690340979</v>
      </c>
      <c r="L8" s="424"/>
      <c r="M8" s="424"/>
      <c r="N8" s="424"/>
      <c r="O8" s="424"/>
      <c r="P8" s="424"/>
      <c r="Q8" s="83" t="s">
        <v>17</v>
      </c>
      <c r="R8" s="86"/>
      <c r="S8" s="567">
        <v>0.341997171197429</v>
      </c>
      <c r="T8" s="567"/>
      <c r="U8" s="567"/>
      <c r="V8" s="567"/>
      <c r="W8" s="567"/>
      <c r="X8" s="567"/>
      <c r="Y8" s="8" t="s">
        <v>17</v>
      </c>
      <c r="Z8" s="9"/>
      <c r="AA8" s="567">
        <f t="shared" si="0"/>
        <v>0.3</v>
      </c>
      <c r="AB8" s="567"/>
      <c r="AC8" s="567"/>
      <c r="AD8" s="567"/>
      <c r="AE8" s="567"/>
      <c r="AF8" s="567"/>
      <c r="AG8" s="8"/>
      <c r="AH8" s="35"/>
    </row>
    <row r="9" spans="3:34" ht="18.75" customHeight="1">
      <c r="C9" s="468" t="s">
        <v>21</v>
      </c>
      <c r="D9" s="417"/>
      <c r="E9" s="417"/>
      <c r="F9" s="417"/>
      <c r="G9" s="417"/>
      <c r="H9" s="417"/>
      <c r="I9" s="417"/>
      <c r="J9" s="417"/>
      <c r="K9" s="462">
        <v>-0.797880967085817</v>
      </c>
      <c r="L9" s="424"/>
      <c r="M9" s="424"/>
      <c r="N9" s="424"/>
      <c r="O9" s="424"/>
      <c r="P9" s="424"/>
      <c r="Q9" s="83" t="s">
        <v>17</v>
      </c>
      <c r="R9" s="86"/>
      <c r="S9" s="567">
        <v>1.19536750658642</v>
      </c>
      <c r="T9" s="567"/>
      <c r="U9" s="567"/>
      <c r="V9" s="567"/>
      <c r="W9" s="567"/>
      <c r="X9" s="567"/>
      <c r="Y9" s="8" t="s">
        <v>17</v>
      </c>
      <c r="Z9" s="9"/>
      <c r="AA9" s="567">
        <f t="shared" si="0"/>
        <v>-2</v>
      </c>
      <c r="AB9" s="567"/>
      <c r="AC9" s="567"/>
      <c r="AD9" s="567"/>
      <c r="AE9" s="567"/>
      <c r="AF9" s="567"/>
      <c r="AG9" s="8"/>
      <c r="AH9" s="35"/>
    </row>
    <row r="10" spans="3:34" ht="18.75" customHeight="1" thickBot="1">
      <c r="C10" s="597" t="s">
        <v>22</v>
      </c>
      <c r="D10" s="449"/>
      <c r="E10" s="449"/>
      <c r="F10" s="449"/>
      <c r="G10" s="449"/>
      <c r="H10" s="449"/>
      <c r="I10" s="449"/>
      <c r="J10" s="449"/>
      <c r="K10" s="598">
        <v>6.397231627344429</v>
      </c>
      <c r="L10" s="599"/>
      <c r="M10" s="599"/>
      <c r="N10" s="599"/>
      <c r="O10" s="599"/>
      <c r="P10" s="599"/>
      <c r="Q10" s="87" t="s">
        <v>17</v>
      </c>
      <c r="R10" s="88"/>
      <c r="S10" s="600">
        <v>8.36678441298972</v>
      </c>
      <c r="T10" s="600"/>
      <c r="U10" s="600"/>
      <c r="V10" s="600"/>
      <c r="W10" s="600"/>
      <c r="X10" s="600"/>
      <c r="Y10" s="34" t="s">
        <v>17</v>
      </c>
      <c r="Z10" s="126"/>
      <c r="AA10" s="600">
        <f t="shared" si="0"/>
        <v>-2</v>
      </c>
      <c r="AB10" s="600"/>
      <c r="AC10" s="600"/>
      <c r="AD10" s="600"/>
      <c r="AE10" s="600"/>
      <c r="AF10" s="600"/>
      <c r="AG10" s="34"/>
      <c r="AH10" s="129"/>
    </row>
    <row r="11" spans="3:34" ht="18.75" customHeight="1" thickBot="1" thickTop="1">
      <c r="C11" s="454" t="s">
        <v>23</v>
      </c>
      <c r="D11" s="455"/>
      <c r="E11" s="455"/>
      <c r="F11" s="455"/>
      <c r="G11" s="455"/>
      <c r="H11" s="455"/>
      <c r="I11" s="455"/>
      <c r="J11" s="455"/>
      <c r="K11" s="452">
        <v>1.6675227102972001</v>
      </c>
      <c r="L11" s="453"/>
      <c r="M11" s="453"/>
      <c r="N11" s="453"/>
      <c r="O11" s="453"/>
      <c r="P11" s="453"/>
      <c r="Q11" s="90" t="s">
        <v>17</v>
      </c>
      <c r="R11" s="91"/>
      <c r="S11" s="601">
        <v>1.8154295365489301</v>
      </c>
      <c r="T11" s="601"/>
      <c r="U11" s="601"/>
      <c r="V11" s="601"/>
      <c r="W11" s="601"/>
      <c r="X11" s="601"/>
      <c r="Y11" s="89" t="s">
        <v>17</v>
      </c>
      <c r="Z11" s="232"/>
      <c r="AA11" s="601">
        <f t="shared" si="0"/>
        <v>-0.10000000000000009</v>
      </c>
      <c r="AB11" s="601"/>
      <c r="AC11" s="601"/>
      <c r="AD11" s="601"/>
      <c r="AE11" s="601"/>
      <c r="AF11" s="601"/>
      <c r="AG11" s="89"/>
      <c r="AH11" s="229"/>
    </row>
    <row r="12" spans="3:34" ht="18.75" customHeight="1" thickTop="1">
      <c r="C12" s="594" t="s">
        <v>24</v>
      </c>
      <c r="D12" s="595"/>
      <c r="E12" s="595"/>
      <c r="F12" s="595"/>
      <c r="G12" s="595"/>
      <c r="H12" s="595"/>
      <c r="I12" s="595"/>
      <c r="J12" s="595"/>
      <c r="K12" s="587">
        <v>0.112492183785946</v>
      </c>
      <c r="L12" s="588"/>
      <c r="M12" s="588"/>
      <c r="N12" s="588"/>
      <c r="O12" s="588"/>
      <c r="P12" s="588"/>
      <c r="Q12" s="92" t="s">
        <v>17</v>
      </c>
      <c r="R12" s="93"/>
      <c r="S12" s="590">
        <v>-0.293089133504634</v>
      </c>
      <c r="T12" s="590"/>
      <c r="U12" s="590"/>
      <c r="V12" s="590"/>
      <c r="W12" s="590"/>
      <c r="X12" s="590"/>
      <c r="Y12" s="33" t="s">
        <v>17</v>
      </c>
      <c r="Z12" s="125"/>
      <c r="AA12" s="590">
        <f t="shared" si="0"/>
        <v>0.4</v>
      </c>
      <c r="AB12" s="590"/>
      <c r="AC12" s="590"/>
      <c r="AD12" s="590"/>
      <c r="AE12" s="590"/>
      <c r="AF12" s="590"/>
      <c r="AG12" s="33"/>
      <c r="AH12" s="40"/>
    </row>
    <row r="13" spans="3:34" ht="18.75" customHeight="1" thickBot="1">
      <c r="C13" s="573" t="s">
        <v>25</v>
      </c>
      <c r="D13" s="574"/>
      <c r="E13" s="574"/>
      <c r="F13" s="574"/>
      <c r="G13" s="574"/>
      <c r="H13" s="574"/>
      <c r="I13" s="574"/>
      <c r="J13" s="574"/>
      <c r="K13" s="598">
        <v>0.971917556309426</v>
      </c>
      <c r="L13" s="599"/>
      <c r="M13" s="599"/>
      <c r="N13" s="599"/>
      <c r="O13" s="599"/>
      <c r="P13" s="599"/>
      <c r="Q13" s="87" t="s">
        <v>17</v>
      </c>
      <c r="R13" s="88"/>
      <c r="S13" s="600">
        <v>0.903096529401474</v>
      </c>
      <c r="T13" s="600"/>
      <c r="U13" s="600"/>
      <c r="V13" s="600"/>
      <c r="W13" s="600"/>
      <c r="X13" s="600"/>
      <c r="Y13" s="34" t="s">
        <v>17</v>
      </c>
      <c r="Z13" s="126"/>
      <c r="AA13" s="600">
        <f t="shared" si="0"/>
        <v>0.09999999999999998</v>
      </c>
      <c r="AB13" s="600"/>
      <c r="AC13" s="600"/>
      <c r="AD13" s="600"/>
      <c r="AE13" s="600"/>
      <c r="AF13" s="600"/>
      <c r="AG13" s="34"/>
      <c r="AH13" s="129"/>
    </row>
    <row r="14" spans="3:34" ht="18.75" customHeight="1" thickBot="1" thickTop="1">
      <c r="C14" s="454" t="s">
        <v>26</v>
      </c>
      <c r="D14" s="455"/>
      <c r="E14" s="455"/>
      <c r="F14" s="455"/>
      <c r="G14" s="455"/>
      <c r="H14" s="455"/>
      <c r="I14" s="455"/>
      <c r="J14" s="455"/>
      <c r="K14" s="452">
        <v>1.12933140818034</v>
      </c>
      <c r="L14" s="453"/>
      <c r="M14" s="453"/>
      <c r="N14" s="453"/>
      <c r="O14" s="453"/>
      <c r="P14" s="453"/>
      <c r="Q14" s="90" t="s">
        <v>17</v>
      </c>
      <c r="R14" s="91"/>
      <c r="S14" s="601">
        <v>1.10418608658187</v>
      </c>
      <c r="T14" s="601"/>
      <c r="U14" s="601"/>
      <c r="V14" s="601"/>
      <c r="W14" s="601"/>
      <c r="X14" s="601"/>
      <c r="Y14" s="89" t="s">
        <v>17</v>
      </c>
      <c r="Z14" s="232"/>
      <c r="AA14" s="601">
        <f t="shared" si="0"/>
        <v>0</v>
      </c>
      <c r="AB14" s="601"/>
      <c r="AC14" s="601"/>
      <c r="AD14" s="601"/>
      <c r="AE14" s="601"/>
      <c r="AF14" s="601"/>
      <c r="AG14" s="89"/>
      <c r="AH14" s="229"/>
    </row>
    <row r="15" ht="14.25" thickTop="1"/>
    <row r="16" ht="14.25" thickBot="1">
      <c r="A16" s="1" t="s">
        <v>59</v>
      </c>
    </row>
    <row r="17" spans="3:37" ht="17.25" customHeight="1" thickBot="1">
      <c r="C17" s="602"/>
      <c r="D17" s="603"/>
      <c r="E17" s="603"/>
      <c r="F17" s="603"/>
      <c r="G17" s="604"/>
      <c r="H17" s="589" t="s">
        <v>27</v>
      </c>
      <c r="I17" s="505"/>
      <c r="J17" s="505"/>
      <c r="K17" s="505"/>
      <c r="L17" s="505"/>
      <c r="M17" s="474"/>
      <c r="N17" s="474"/>
      <c r="O17" s="474"/>
      <c r="P17" s="474"/>
      <c r="Q17" s="474"/>
      <c r="R17" s="474"/>
      <c r="S17" s="474"/>
      <c r="T17" s="474"/>
      <c r="U17" s="474"/>
      <c r="V17" s="608"/>
      <c r="W17" s="505" t="s">
        <v>28</v>
      </c>
      <c r="X17" s="505"/>
      <c r="Y17" s="505"/>
      <c r="Z17" s="505"/>
      <c r="AA17" s="505"/>
      <c r="AB17" s="474"/>
      <c r="AC17" s="474"/>
      <c r="AD17" s="474"/>
      <c r="AE17" s="474"/>
      <c r="AF17" s="474"/>
      <c r="AG17" s="474"/>
      <c r="AH17" s="474"/>
      <c r="AI17" s="474"/>
      <c r="AJ17" s="474"/>
      <c r="AK17" s="608"/>
    </row>
    <row r="18" spans="3:37" ht="17.25" customHeight="1" thickBot="1" thickTop="1">
      <c r="C18" s="605"/>
      <c r="D18" s="606"/>
      <c r="E18" s="606"/>
      <c r="F18" s="606"/>
      <c r="G18" s="607"/>
      <c r="H18" s="485" t="s">
        <v>29</v>
      </c>
      <c r="I18" s="486"/>
      <c r="J18" s="486"/>
      <c r="K18" s="486"/>
      <c r="L18" s="487"/>
      <c r="M18" s="528" t="s">
        <v>60</v>
      </c>
      <c r="N18" s="528"/>
      <c r="O18" s="528"/>
      <c r="P18" s="528"/>
      <c r="Q18" s="609"/>
      <c r="R18" s="610" t="s">
        <v>58</v>
      </c>
      <c r="S18" s="528"/>
      <c r="T18" s="528"/>
      <c r="U18" s="528"/>
      <c r="V18" s="528"/>
      <c r="W18" s="485" t="s">
        <v>29</v>
      </c>
      <c r="X18" s="486"/>
      <c r="Y18" s="486"/>
      <c r="Z18" s="486"/>
      <c r="AA18" s="487"/>
      <c r="AB18" s="528" t="s">
        <v>60</v>
      </c>
      <c r="AC18" s="528"/>
      <c r="AD18" s="528"/>
      <c r="AE18" s="528"/>
      <c r="AF18" s="609"/>
      <c r="AG18" s="611" t="s">
        <v>58</v>
      </c>
      <c r="AH18" s="580"/>
      <c r="AI18" s="580"/>
      <c r="AJ18" s="580"/>
      <c r="AK18" s="581"/>
    </row>
    <row r="19" spans="3:37" ht="17.25" customHeight="1">
      <c r="C19" s="612" t="s">
        <v>31</v>
      </c>
      <c r="D19" s="613"/>
      <c r="E19" s="613"/>
      <c r="F19" s="613"/>
      <c r="G19" s="614"/>
      <c r="H19" s="615">
        <v>1.4078422667546</v>
      </c>
      <c r="I19" s="616"/>
      <c r="J19" s="616"/>
      <c r="K19" s="616"/>
      <c r="L19" s="130" t="s">
        <v>32</v>
      </c>
      <c r="M19" s="617">
        <v>0.586598858690678</v>
      </c>
      <c r="N19" s="617"/>
      <c r="O19" s="617"/>
      <c r="P19" s="617"/>
      <c r="Q19" s="132" t="s">
        <v>32</v>
      </c>
      <c r="R19" s="618">
        <f>ROUND(H19,1)-ROUND(M19,1)</f>
        <v>0.7999999999999999</v>
      </c>
      <c r="S19" s="618"/>
      <c r="T19" s="618"/>
      <c r="U19" s="619"/>
      <c r="V19" s="131"/>
      <c r="W19" s="615">
        <v>1.3172618058768402</v>
      </c>
      <c r="X19" s="616"/>
      <c r="Y19" s="616"/>
      <c r="Z19" s="616"/>
      <c r="AA19" s="130" t="s">
        <v>32</v>
      </c>
      <c r="AB19" s="617">
        <v>0.08373491044607662</v>
      </c>
      <c r="AC19" s="617"/>
      <c r="AD19" s="617"/>
      <c r="AE19" s="617"/>
      <c r="AF19" s="131" t="s">
        <v>32</v>
      </c>
      <c r="AG19" s="619">
        <f aca="true" t="shared" si="1" ref="AG19:AG28">ROUND(W19,1)-ROUND(AB19,1)</f>
        <v>1.2</v>
      </c>
      <c r="AH19" s="617"/>
      <c r="AI19" s="617"/>
      <c r="AJ19" s="617"/>
      <c r="AK19" s="133"/>
    </row>
    <row r="20" spans="3:37" ht="17.25" customHeight="1">
      <c r="C20" s="625" t="s">
        <v>33</v>
      </c>
      <c r="D20" s="577"/>
      <c r="E20" s="577"/>
      <c r="F20" s="577"/>
      <c r="G20" s="578"/>
      <c r="H20" s="623">
        <v>-0.257822553816429</v>
      </c>
      <c r="I20" s="624"/>
      <c r="J20" s="624"/>
      <c r="K20" s="624"/>
      <c r="L20" s="134" t="s">
        <v>32</v>
      </c>
      <c r="M20" s="620">
        <v>-0.420216544214547</v>
      </c>
      <c r="N20" s="620"/>
      <c r="O20" s="620"/>
      <c r="P20" s="620"/>
      <c r="Q20" s="43" t="s">
        <v>32</v>
      </c>
      <c r="R20" s="621">
        <f aca="true" t="shared" si="2" ref="R20:R28">ROUND(H20,1)-ROUND(M20,1)</f>
        <v>0.10000000000000003</v>
      </c>
      <c r="S20" s="621"/>
      <c r="T20" s="621"/>
      <c r="U20" s="622"/>
      <c r="V20" s="41"/>
      <c r="W20" s="623">
        <v>2.23613443359338</v>
      </c>
      <c r="X20" s="624"/>
      <c r="Y20" s="624"/>
      <c r="Z20" s="624"/>
      <c r="AA20" s="134" t="s">
        <v>32</v>
      </c>
      <c r="AB20" s="620">
        <v>1.23419862953311</v>
      </c>
      <c r="AC20" s="620"/>
      <c r="AD20" s="620"/>
      <c r="AE20" s="620"/>
      <c r="AF20" s="41" t="s">
        <v>32</v>
      </c>
      <c r="AG20" s="622">
        <f t="shared" si="1"/>
        <v>1.0000000000000002</v>
      </c>
      <c r="AH20" s="620"/>
      <c r="AI20" s="620"/>
      <c r="AJ20" s="620"/>
      <c r="AK20" s="42"/>
    </row>
    <row r="21" spans="3:37" ht="17.25" customHeight="1">
      <c r="C21" s="625" t="s">
        <v>34</v>
      </c>
      <c r="D21" s="577"/>
      <c r="E21" s="577"/>
      <c r="F21" s="577"/>
      <c r="G21" s="578"/>
      <c r="H21" s="623">
        <v>1.5476035942700501</v>
      </c>
      <c r="I21" s="624"/>
      <c r="J21" s="624"/>
      <c r="K21" s="624"/>
      <c r="L21" s="134" t="s">
        <v>32</v>
      </c>
      <c r="M21" s="620">
        <v>2.56685047332987</v>
      </c>
      <c r="N21" s="620"/>
      <c r="O21" s="620"/>
      <c r="P21" s="620"/>
      <c r="Q21" s="43" t="s">
        <v>32</v>
      </c>
      <c r="R21" s="621">
        <f t="shared" si="2"/>
        <v>-1.1</v>
      </c>
      <c r="S21" s="621"/>
      <c r="T21" s="621"/>
      <c r="U21" s="622"/>
      <c r="V21" s="41"/>
      <c r="W21" s="623">
        <v>2.09323478853408</v>
      </c>
      <c r="X21" s="624"/>
      <c r="Y21" s="624"/>
      <c r="Z21" s="624"/>
      <c r="AA21" s="134" t="s">
        <v>32</v>
      </c>
      <c r="AB21" s="620">
        <v>3.5559676896502603</v>
      </c>
      <c r="AC21" s="620"/>
      <c r="AD21" s="620"/>
      <c r="AE21" s="620"/>
      <c r="AF21" s="41" t="s">
        <v>32</v>
      </c>
      <c r="AG21" s="622">
        <f t="shared" si="1"/>
        <v>-1.5</v>
      </c>
      <c r="AH21" s="620"/>
      <c r="AI21" s="620"/>
      <c r="AJ21" s="620"/>
      <c r="AK21" s="42"/>
    </row>
    <row r="22" spans="3:37" ht="17.25" customHeight="1">
      <c r="C22" s="625" t="s">
        <v>35</v>
      </c>
      <c r="D22" s="577"/>
      <c r="E22" s="577"/>
      <c r="F22" s="577"/>
      <c r="G22" s="578"/>
      <c r="H22" s="623">
        <v>-0.157742517045762</v>
      </c>
      <c r="I22" s="624"/>
      <c r="J22" s="624"/>
      <c r="K22" s="624"/>
      <c r="L22" s="134" t="s">
        <v>32</v>
      </c>
      <c r="M22" s="620">
        <v>-0.992128890781697</v>
      </c>
      <c r="N22" s="620"/>
      <c r="O22" s="620"/>
      <c r="P22" s="620"/>
      <c r="Q22" s="43" t="s">
        <v>32</v>
      </c>
      <c r="R22" s="621">
        <f t="shared" si="2"/>
        <v>0.8</v>
      </c>
      <c r="S22" s="621"/>
      <c r="T22" s="621"/>
      <c r="U22" s="622"/>
      <c r="V22" s="41"/>
      <c r="W22" s="623">
        <v>0.359967332842724</v>
      </c>
      <c r="X22" s="624"/>
      <c r="Y22" s="624"/>
      <c r="Z22" s="624"/>
      <c r="AA22" s="134" t="s">
        <v>32</v>
      </c>
      <c r="AB22" s="620">
        <v>0.76885187628257</v>
      </c>
      <c r="AC22" s="620"/>
      <c r="AD22" s="620"/>
      <c r="AE22" s="620"/>
      <c r="AF22" s="41" t="s">
        <v>32</v>
      </c>
      <c r="AG22" s="622">
        <f t="shared" si="1"/>
        <v>-0.4</v>
      </c>
      <c r="AH22" s="620"/>
      <c r="AI22" s="620"/>
      <c r="AJ22" s="620"/>
      <c r="AK22" s="42"/>
    </row>
    <row r="23" spans="3:37" ht="17.25" customHeight="1">
      <c r="C23" s="625" t="s">
        <v>36</v>
      </c>
      <c r="D23" s="577"/>
      <c r="E23" s="577"/>
      <c r="F23" s="577"/>
      <c r="G23" s="578"/>
      <c r="H23" s="623">
        <v>3.6549675548630702</v>
      </c>
      <c r="I23" s="624"/>
      <c r="J23" s="624"/>
      <c r="K23" s="624"/>
      <c r="L23" s="134" t="s">
        <v>32</v>
      </c>
      <c r="M23" s="620">
        <v>0.525289585058447</v>
      </c>
      <c r="N23" s="620"/>
      <c r="O23" s="620"/>
      <c r="P23" s="620"/>
      <c r="Q23" s="43" t="s">
        <v>32</v>
      </c>
      <c r="R23" s="621">
        <f t="shared" si="2"/>
        <v>3.2</v>
      </c>
      <c r="S23" s="621"/>
      <c r="T23" s="621"/>
      <c r="U23" s="622"/>
      <c r="V23" s="41"/>
      <c r="W23" s="623">
        <v>4.25163655478224</v>
      </c>
      <c r="X23" s="624"/>
      <c r="Y23" s="624"/>
      <c r="Z23" s="624"/>
      <c r="AA23" s="134" t="s">
        <v>32</v>
      </c>
      <c r="AB23" s="620">
        <v>0.933427320493052</v>
      </c>
      <c r="AC23" s="620"/>
      <c r="AD23" s="620"/>
      <c r="AE23" s="620"/>
      <c r="AF23" s="41" t="s">
        <v>32</v>
      </c>
      <c r="AG23" s="622">
        <f t="shared" si="1"/>
        <v>3.4</v>
      </c>
      <c r="AH23" s="620"/>
      <c r="AI23" s="620"/>
      <c r="AJ23" s="620"/>
      <c r="AK23" s="42"/>
    </row>
    <row r="24" spans="3:37" ht="17.25" customHeight="1">
      <c r="C24" s="625" t="s">
        <v>37</v>
      </c>
      <c r="D24" s="577"/>
      <c r="E24" s="577"/>
      <c r="F24" s="577"/>
      <c r="G24" s="578"/>
      <c r="H24" s="623">
        <v>-0.119188300016372</v>
      </c>
      <c r="I24" s="624"/>
      <c r="J24" s="624"/>
      <c r="K24" s="624"/>
      <c r="L24" s="134" t="s">
        <v>32</v>
      </c>
      <c r="M24" s="620">
        <v>0.39682757218922</v>
      </c>
      <c r="N24" s="620"/>
      <c r="O24" s="620"/>
      <c r="P24" s="620"/>
      <c r="Q24" s="43" t="s">
        <v>32</v>
      </c>
      <c r="R24" s="621">
        <f t="shared" si="2"/>
        <v>-0.5</v>
      </c>
      <c r="S24" s="621"/>
      <c r="T24" s="621"/>
      <c r="U24" s="622"/>
      <c r="V24" s="41"/>
      <c r="W24" s="623">
        <v>0.558660503250297</v>
      </c>
      <c r="X24" s="624"/>
      <c r="Y24" s="624"/>
      <c r="Z24" s="624"/>
      <c r="AA24" s="134" t="s">
        <v>32</v>
      </c>
      <c r="AB24" s="620">
        <v>0.102858766300284</v>
      </c>
      <c r="AC24" s="620"/>
      <c r="AD24" s="620"/>
      <c r="AE24" s="620"/>
      <c r="AF24" s="41" t="s">
        <v>32</v>
      </c>
      <c r="AG24" s="622">
        <f t="shared" si="1"/>
        <v>0.5</v>
      </c>
      <c r="AH24" s="620"/>
      <c r="AI24" s="620"/>
      <c r="AJ24" s="620"/>
      <c r="AK24" s="42"/>
    </row>
    <row r="25" spans="3:37" ht="17.25" customHeight="1">
      <c r="C25" s="625" t="s">
        <v>38</v>
      </c>
      <c r="D25" s="577"/>
      <c r="E25" s="577"/>
      <c r="F25" s="577"/>
      <c r="G25" s="578"/>
      <c r="H25" s="623">
        <v>-0.431955463561336</v>
      </c>
      <c r="I25" s="624"/>
      <c r="J25" s="624"/>
      <c r="K25" s="624"/>
      <c r="L25" s="134" t="s">
        <v>32</v>
      </c>
      <c r="M25" s="620">
        <v>-0.666546289385671</v>
      </c>
      <c r="N25" s="620"/>
      <c r="O25" s="620"/>
      <c r="P25" s="620"/>
      <c r="Q25" s="43" t="s">
        <v>32</v>
      </c>
      <c r="R25" s="621">
        <f t="shared" si="2"/>
        <v>0.29999999999999993</v>
      </c>
      <c r="S25" s="621"/>
      <c r="T25" s="621"/>
      <c r="U25" s="622"/>
      <c r="V25" s="41"/>
      <c r="W25" s="623">
        <v>-0.122464802219986</v>
      </c>
      <c r="X25" s="624"/>
      <c r="Y25" s="624"/>
      <c r="Z25" s="624"/>
      <c r="AA25" s="134" t="s">
        <v>32</v>
      </c>
      <c r="AB25" s="620">
        <v>-1.2947791204209</v>
      </c>
      <c r="AC25" s="620"/>
      <c r="AD25" s="620"/>
      <c r="AE25" s="620"/>
      <c r="AF25" s="41" t="s">
        <v>32</v>
      </c>
      <c r="AG25" s="622">
        <f t="shared" si="1"/>
        <v>1.2</v>
      </c>
      <c r="AH25" s="620"/>
      <c r="AI25" s="620"/>
      <c r="AJ25" s="620"/>
      <c r="AK25" s="42"/>
    </row>
    <row r="26" spans="3:37" ht="17.25" customHeight="1">
      <c r="C26" s="625" t="s">
        <v>39</v>
      </c>
      <c r="D26" s="577"/>
      <c r="E26" s="577"/>
      <c r="F26" s="577"/>
      <c r="G26" s="578"/>
      <c r="H26" s="623">
        <v>1.0616233560376</v>
      </c>
      <c r="I26" s="624"/>
      <c r="J26" s="624"/>
      <c r="K26" s="624"/>
      <c r="L26" s="134" t="s">
        <v>32</v>
      </c>
      <c r="M26" s="620">
        <v>0.772422109262245</v>
      </c>
      <c r="N26" s="620"/>
      <c r="O26" s="620"/>
      <c r="P26" s="620"/>
      <c r="Q26" s="43" t="s">
        <v>32</v>
      </c>
      <c r="R26" s="621">
        <f t="shared" si="2"/>
        <v>0.30000000000000004</v>
      </c>
      <c r="S26" s="621"/>
      <c r="T26" s="621"/>
      <c r="U26" s="622"/>
      <c r="V26" s="41"/>
      <c r="W26" s="623">
        <v>0.8621717428918</v>
      </c>
      <c r="X26" s="624"/>
      <c r="Y26" s="624"/>
      <c r="Z26" s="624"/>
      <c r="AA26" s="134" t="s">
        <v>32</v>
      </c>
      <c r="AB26" s="620">
        <v>0.146318947739603</v>
      </c>
      <c r="AC26" s="620"/>
      <c r="AD26" s="620"/>
      <c r="AE26" s="620"/>
      <c r="AF26" s="41" t="s">
        <v>32</v>
      </c>
      <c r="AG26" s="622">
        <f t="shared" si="1"/>
        <v>0.8</v>
      </c>
      <c r="AH26" s="620"/>
      <c r="AI26" s="620"/>
      <c r="AJ26" s="620"/>
      <c r="AK26" s="42"/>
    </row>
    <row r="27" spans="3:37" ht="17.25" customHeight="1">
      <c r="C27" s="625" t="s">
        <v>40</v>
      </c>
      <c r="D27" s="577"/>
      <c r="E27" s="577"/>
      <c r="F27" s="577"/>
      <c r="G27" s="578"/>
      <c r="H27" s="623">
        <v>-0.19506412435158</v>
      </c>
      <c r="I27" s="624"/>
      <c r="J27" s="624"/>
      <c r="K27" s="624"/>
      <c r="L27" s="134" t="s">
        <v>32</v>
      </c>
      <c r="M27" s="620">
        <v>-0.043069714511708906</v>
      </c>
      <c r="N27" s="620"/>
      <c r="O27" s="620"/>
      <c r="P27" s="620"/>
      <c r="Q27" s="43" t="s">
        <v>32</v>
      </c>
      <c r="R27" s="621">
        <f t="shared" si="2"/>
        <v>-0.2</v>
      </c>
      <c r="S27" s="621"/>
      <c r="T27" s="621"/>
      <c r="U27" s="622"/>
      <c r="V27" s="41"/>
      <c r="W27" s="623">
        <v>-0.479885696634584</v>
      </c>
      <c r="X27" s="624"/>
      <c r="Y27" s="624"/>
      <c r="Z27" s="624"/>
      <c r="AA27" s="134" t="s">
        <v>32</v>
      </c>
      <c r="AB27" s="620">
        <v>-0.784457435361181</v>
      </c>
      <c r="AC27" s="620"/>
      <c r="AD27" s="620"/>
      <c r="AE27" s="620"/>
      <c r="AF27" s="41" t="s">
        <v>32</v>
      </c>
      <c r="AG27" s="622">
        <f t="shared" si="1"/>
        <v>0.30000000000000004</v>
      </c>
      <c r="AH27" s="620"/>
      <c r="AI27" s="620"/>
      <c r="AJ27" s="620"/>
      <c r="AK27" s="42"/>
    </row>
    <row r="28" spans="3:37" ht="17.25" customHeight="1" thickBot="1">
      <c r="C28" s="523" t="s">
        <v>41</v>
      </c>
      <c r="D28" s="524"/>
      <c r="E28" s="524"/>
      <c r="F28" s="524"/>
      <c r="G28" s="611"/>
      <c r="H28" s="629">
        <v>0.122019280892403</v>
      </c>
      <c r="I28" s="630"/>
      <c r="J28" s="630"/>
      <c r="K28" s="630"/>
      <c r="L28" s="135" t="s">
        <v>32</v>
      </c>
      <c r="M28" s="626">
        <v>0.111215947830505</v>
      </c>
      <c r="N28" s="626"/>
      <c r="O28" s="626"/>
      <c r="P28" s="626"/>
      <c r="Q28" s="136" t="s">
        <v>32</v>
      </c>
      <c r="R28" s="627">
        <f t="shared" si="2"/>
        <v>0</v>
      </c>
      <c r="S28" s="627"/>
      <c r="T28" s="627"/>
      <c r="U28" s="628"/>
      <c r="V28" s="127"/>
      <c r="W28" s="629">
        <v>0.00453160595864348</v>
      </c>
      <c r="X28" s="630"/>
      <c r="Y28" s="630"/>
      <c r="Z28" s="630"/>
      <c r="AA28" s="135" t="s">
        <v>32</v>
      </c>
      <c r="AB28" s="626">
        <v>-0.049900555331840304</v>
      </c>
      <c r="AC28" s="626"/>
      <c r="AD28" s="626"/>
      <c r="AE28" s="626"/>
      <c r="AF28" s="127" t="s">
        <v>32</v>
      </c>
      <c r="AG28" s="628">
        <f t="shared" si="1"/>
        <v>0</v>
      </c>
      <c r="AH28" s="626"/>
      <c r="AI28" s="626"/>
      <c r="AJ28" s="626"/>
      <c r="AK28" s="44"/>
    </row>
    <row r="30" ht="14.25" thickBot="1">
      <c r="A30" s="1" t="s">
        <v>61</v>
      </c>
    </row>
    <row r="31" spans="3:34" ht="18.75" customHeight="1" thickBot="1" thickTop="1">
      <c r="C31" s="51"/>
      <c r="D31" s="80"/>
      <c r="E31" s="80"/>
      <c r="F31" s="80"/>
      <c r="G31" s="80"/>
      <c r="H31" s="80"/>
      <c r="I31" s="80"/>
      <c r="J31" s="80"/>
      <c r="K31" s="485" t="s">
        <v>56</v>
      </c>
      <c r="L31" s="486"/>
      <c r="M31" s="486"/>
      <c r="N31" s="486"/>
      <c r="O31" s="486"/>
      <c r="P31" s="486"/>
      <c r="Q31" s="486"/>
      <c r="R31" s="487"/>
      <c r="S31" s="464" t="s">
        <v>62</v>
      </c>
      <c r="T31" s="464"/>
      <c r="U31" s="464"/>
      <c r="V31" s="464"/>
      <c r="W31" s="464"/>
      <c r="X31" s="464"/>
      <c r="Y31" s="464"/>
      <c r="Z31" s="467"/>
      <c r="AA31" s="463" t="s">
        <v>57</v>
      </c>
      <c r="AB31" s="464"/>
      <c r="AC31" s="464"/>
      <c r="AD31" s="464"/>
      <c r="AE31" s="464"/>
      <c r="AF31" s="464"/>
      <c r="AG31" s="464"/>
      <c r="AH31" s="465"/>
    </row>
    <row r="32" spans="3:34" ht="18.75" customHeight="1">
      <c r="C32" s="594" t="s">
        <v>16</v>
      </c>
      <c r="D32" s="595"/>
      <c r="E32" s="595"/>
      <c r="F32" s="595"/>
      <c r="G32" s="595"/>
      <c r="H32" s="595"/>
      <c r="I32" s="595"/>
      <c r="J32" s="595"/>
      <c r="K32" s="587">
        <v>3.783783783783784</v>
      </c>
      <c r="L32" s="588"/>
      <c r="M32" s="588"/>
      <c r="N32" s="588"/>
      <c r="O32" s="588"/>
      <c r="P32" s="92" t="s">
        <v>32</v>
      </c>
      <c r="Q32" s="92"/>
      <c r="R32" s="93"/>
      <c r="S32" s="590">
        <v>1.5592515592515594</v>
      </c>
      <c r="T32" s="590"/>
      <c r="U32" s="590"/>
      <c r="V32" s="590"/>
      <c r="W32" s="590"/>
      <c r="X32" s="33" t="s">
        <v>32</v>
      </c>
      <c r="Y32" s="33"/>
      <c r="Z32" s="125"/>
      <c r="AA32" s="590">
        <v>4.185022026431718</v>
      </c>
      <c r="AB32" s="590"/>
      <c r="AC32" s="590"/>
      <c r="AD32" s="590"/>
      <c r="AE32" s="590"/>
      <c r="AF32" s="33" t="s">
        <v>32</v>
      </c>
      <c r="AG32" s="33"/>
      <c r="AH32" s="40"/>
    </row>
    <row r="33" spans="3:34" ht="18.75" customHeight="1">
      <c r="C33" s="468" t="s">
        <v>18</v>
      </c>
      <c r="D33" s="417"/>
      <c r="E33" s="417"/>
      <c r="F33" s="417"/>
      <c r="G33" s="417"/>
      <c r="H33" s="417"/>
      <c r="I33" s="417"/>
      <c r="J33" s="417"/>
      <c r="K33" s="462">
        <v>4</v>
      </c>
      <c r="L33" s="424"/>
      <c r="M33" s="424"/>
      <c r="N33" s="424"/>
      <c r="O33" s="424"/>
      <c r="P33" s="83" t="s">
        <v>32</v>
      </c>
      <c r="Q33" s="83"/>
      <c r="R33" s="86"/>
      <c r="S33" s="567">
        <v>0.8014796547472256</v>
      </c>
      <c r="T33" s="567"/>
      <c r="U33" s="567"/>
      <c r="V33" s="567"/>
      <c r="W33" s="567"/>
      <c r="X33" s="8" t="s">
        <v>32</v>
      </c>
      <c r="Y33" s="8"/>
      <c r="Z33" s="9"/>
      <c r="AA33" s="567">
        <v>3.9946737683089215</v>
      </c>
      <c r="AB33" s="567"/>
      <c r="AC33" s="567"/>
      <c r="AD33" s="567"/>
      <c r="AE33" s="567"/>
      <c r="AF33" s="8" t="s">
        <v>32</v>
      </c>
      <c r="AG33" s="8"/>
      <c r="AH33" s="35"/>
    </row>
    <row r="34" spans="3:34" ht="18.75" customHeight="1">
      <c r="C34" s="468" t="s">
        <v>19</v>
      </c>
      <c r="D34" s="417"/>
      <c r="E34" s="417"/>
      <c r="F34" s="417"/>
      <c r="G34" s="417"/>
      <c r="H34" s="417"/>
      <c r="I34" s="417"/>
      <c r="J34" s="417"/>
      <c r="K34" s="462">
        <v>1.9464720194647203</v>
      </c>
      <c r="L34" s="424"/>
      <c r="M34" s="424"/>
      <c r="N34" s="424"/>
      <c r="O34" s="424"/>
      <c r="P34" s="83" t="s">
        <v>32</v>
      </c>
      <c r="Q34" s="83"/>
      <c r="R34" s="86"/>
      <c r="S34" s="567">
        <v>1.3333333333333335</v>
      </c>
      <c r="T34" s="567"/>
      <c r="U34" s="567"/>
      <c r="V34" s="567"/>
      <c r="W34" s="567"/>
      <c r="X34" s="8" t="s">
        <v>32</v>
      </c>
      <c r="Y34" s="8"/>
      <c r="Z34" s="9"/>
      <c r="AA34" s="567">
        <v>0.1851851851851852</v>
      </c>
      <c r="AB34" s="567"/>
      <c r="AC34" s="567"/>
      <c r="AD34" s="567"/>
      <c r="AE34" s="567"/>
      <c r="AF34" s="8" t="s">
        <v>32</v>
      </c>
      <c r="AG34" s="8"/>
      <c r="AH34" s="35"/>
    </row>
    <row r="35" spans="3:34" ht="18.75" customHeight="1">
      <c r="C35" s="468" t="s">
        <v>20</v>
      </c>
      <c r="D35" s="417"/>
      <c r="E35" s="417"/>
      <c r="F35" s="417"/>
      <c r="G35" s="417"/>
      <c r="H35" s="417"/>
      <c r="I35" s="417"/>
      <c r="J35" s="417"/>
      <c r="K35" s="462">
        <v>2.666666666666667</v>
      </c>
      <c r="L35" s="424"/>
      <c r="M35" s="424"/>
      <c r="N35" s="424"/>
      <c r="O35" s="424"/>
      <c r="P35" s="83" t="s">
        <v>32</v>
      </c>
      <c r="Q35" s="83"/>
      <c r="R35" s="86"/>
      <c r="S35" s="567">
        <v>3.0711610486891385</v>
      </c>
      <c r="T35" s="567"/>
      <c r="U35" s="567"/>
      <c r="V35" s="567"/>
      <c r="W35" s="567"/>
      <c r="X35" s="8" t="s">
        <v>32</v>
      </c>
      <c r="Y35" s="8"/>
      <c r="Z35" s="9"/>
      <c r="AA35" s="567">
        <v>3.260188087774295</v>
      </c>
      <c r="AB35" s="567"/>
      <c r="AC35" s="567"/>
      <c r="AD35" s="567"/>
      <c r="AE35" s="567"/>
      <c r="AF35" s="8" t="s">
        <v>32</v>
      </c>
      <c r="AG35" s="8"/>
      <c r="AH35" s="35"/>
    </row>
    <row r="36" spans="3:34" ht="18.75" customHeight="1">
      <c r="C36" s="468" t="s">
        <v>21</v>
      </c>
      <c r="D36" s="417"/>
      <c r="E36" s="417"/>
      <c r="F36" s="417"/>
      <c r="G36" s="417"/>
      <c r="H36" s="417"/>
      <c r="I36" s="417"/>
      <c r="J36" s="417"/>
      <c r="K36" s="462">
        <v>1.4285714285714286</v>
      </c>
      <c r="L36" s="424"/>
      <c r="M36" s="424"/>
      <c r="N36" s="424"/>
      <c r="O36" s="424"/>
      <c r="P36" s="83" t="s">
        <v>32</v>
      </c>
      <c r="Q36" s="83"/>
      <c r="R36" s="86"/>
      <c r="S36" s="567">
        <v>1.2371134020618557</v>
      </c>
      <c r="T36" s="567"/>
      <c r="U36" s="567"/>
      <c r="V36" s="567"/>
      <c r="W36" s="567"/>
      <c r="X36" s="8" t="s">
        <v>32</v>
      </c>
      <c r="Y36" s="8"/>
      <c r="Z36" s="9"/>
      <c r="AA36" s="567">
        <v>2.736842105263158</v>
      </c>
      <c r="AB36" s="567"/>
      <c r="AC36" s="567"/>
      <c r="AD36" s="567"/>
      <c r="AE36" s="567"/>
      <c r="AF36" s="8" t="s">
        <v>32</v>
      </c>
      <c r="AG36" s="8"/>
      <c r="AH36" s="35"/>
    </row>
    <row r="37" spans="3:34" ht="18.75" customHeight="1" thickBot="1">
      <c r="C37" s="597" t="s">
        <v>22</v>
      </c>
      <c r="D37" s="449"/>
      <c r="E37" s="449"/>
      <c r="F37" s="449"/>
      <c r="G37" s="449"/>
      <c r="H37" s="449"/>
      <c r="I37" s="449"/>
      <c r="J37" s="449"/>
      <c r="K37" s="598">
        <v>14.186851211072666</v>
      </c>
      <c r="L37" s="599"/>
      <c r="M37" s="599"/>
      <c r="N37" s="599"/>
      <c r="O37" s="599"/>
      <c r="P37" s="87" t="s">
        <v>32</v>
      </c>
      <c r="Q37" s="87"/>
      <c r="R37" s="88"/>
      <c r="S37" s="600">
        <v>1.2048192771084338</v>
      </c>
      <c r="T37" s="600"/>
      <c r="U37" s="600"/>
      <c r="V37" s="600"/>
      <c r="W37" s="600"/>
      <c r="X37" s="34" t="s">
        <v>32</v>
      </c>
      <c r="Y37" s="34"/>
      <c r="Z37" s="126"/>
      <c r="AA37" s="600">
        <v>20.9</v>
      </c>
      <c r="AB37" s="600"/>
      <c r="AC37" s="600"/>
      <c r="AD37" s="600"/>
      <c r="AE37" s="600"/>
      <c r="AF37" s="34" t="s">
        <v>32</v>
      </c>
      <c r="AG37" s="34"/>
      <c r="AH37" s="129"/>
    </row>
    <row r="38" spans="3:34" ht="18.75" customHeight="1" thickBot="1" thickTop="1">
      <c r="C38" s="454" t="s">
        <v>23</v>
      </c>
      <c r="D38" s="455"/>
      <c r="E38" s="455"/>
      <c r="F38" s="455"/>
      <c r="G38" s="455"/>
      <c r="H38" s="455"/>
      <c r="I38" s="455"/>
      <c r="J38" s="455"/>
      <c r="K38" s="452">
        <v>5.146002872187649</v>
      </c>
      <c r="L38" s="453"/>
      <c r="M38" s="453"/>
      <c r="N38" s="453"/>
      <c r="O38" s="453"/>
      <c r="P38" s="90" t="s">
        <v>32</v>
      </c>
      <c r="Q38" s="90"/>
      <c r="R38" s="91"/>
      <c r="S38" s="601">
        <v>1.5731430424910802</v>
      </c>
      <c r="T38" s="601"/>
      <c r="U38" s="601"/>
      <c r="V38" s="601"/>
      <c r="W38" s="601"/>
      <c r="X38" s="89" t="s">
        <v>32</v>
      </c>
      <c r="Y38" s="89"/>
      <c r="Z38" s="232"/>
      <c r="AA38" s="601">
        <v>6.728971962616822</v>
      </c>
      <c r="AB38" s="601"/>
      <c r="AC38" s="601"/>
      <c r="AD38" s="601"/>
      <c r="AE38" s="601"/>
      <c r="AF38" s="89" t="s">
        <v>32</v>
      </c>
      <c r="AG38" s="89"/>
      <c r="AH38" s="229"/>
    </row>
    <row r="39" spans="3:34" ht="18.75" customHeight="1" thickTop="1">
      <c r="C39" s="594" t="s">
        <v>24</v>
      </c>
      <c r="D39" s="595"/>
      <c r="E39" s="595"/>
      <c r="F39" s="595"/>
      <c r="G39" s="595"/>
      <c r="H39" s="595"/>
      <c r="I39" s="595"/>
      <c r="J39" s="595"/>
      <c r="K39" s="587">
        <v>2.6495079485238455</v>
      </c>
      <c r="L39" s="588"/>
      <c r="M39" s="588"/>
      <c r="N39" s="588"/>
      <c r="O39" s="588"/>
      <c r="P39" s="92" t="s">
        <v>32</v>
      </c>
      <c r="Q39" s="92"/>
      <c r="R39" s="93"/>
      <c r="S39" s="590">
        <v>4.036557501904037</v>
      </c>
      <c r="T39" s="590"/>
      <c r="U39" s="590"/>
      <c r="V39" s="590"/>
      <c r="W39" s="590"/>
      <c r="X39" s="33" t="s">
        <v>32</v>
      </c>
      <c r="Y39" s="33"/>
      <c r="Z39" s="125"/>
      <c r="AA39" s="590">
        <v>2.6119402985074625</v>
      </c>
      <c r="AB39" s="590"/>
      <c r="AC39" s="590"/>
      <c r="AD39" s="590"/>
      <c r="AE39" s="590"/>
      <c r="AF39" s="33" t="s">
        <v>32</v>
      </c>
      <c r="AG39" s="33"/>
      <c r="AH39" s="40"/>
    </row>
    <row r="40" spans="3:34" ht="18.75" customHeight="1" thickBot="1">
      <c r="C40" s="573" t="s">
        <v>25</v>
      </c>
      <c r="D40" s="574"/>
      <c r="E40" s="574"/>
      <c r="F40" s="574"/>
      <c r="G40" s="574"/>
      <c r="H40" s="574"/>
      <c r="I40" s="574"/>
      <c r="J40" s="574"/>
      <c r="K40" s="598">
        <v>2.797202797202797</v>
      </c>
      <c r="L40" s="599"/>
      <c r="M40" s="599"/>
      <c r="N40" s="599"/>
      <c r="O40" s="599"/>
      <c r="P40" s="87" t="s">
        <v>32</v>
      </c>
      <c r="Q40" s="87"/>
      <c r="R40" s="88"/>
      <c r="S40" s="600">
        <v>3.5555555555555554</v>
      </c>
      <c r="T40" s="600"/>
      <c r="U40" s="600"/>
      <c r="V40" s="600"/>
      <c r="W40" s="600"/>
      <c r="X40" s="34" t="s">
        <v>32</v>
      </c>
      <c r="Y40" s="34"/>
      <c r="Z40" s="126"/>
      <c r="AA40" s="600">
        <v>4.213036565977743</v>
      </c>
      <c r="AB40" s="600"/>
      <c r="AC40" s="600"/>
      <c r="AD40" s="600"/>
      <c r="AE40" s="600"/>
      <c r="AF40" s="34" t="s">
        <v>32</v>
      </c>
      <c r="AG40" s="34"/>
      <c r="AH40" s="129"/>
    </row>
    <row r="41" spans="3:34" ht="18.75" customHeight="1" thickBot="1" thickTop="1">
      <c r="C41" s="454" t="s">
        <v>26</v>
      </c>
      <c r="D41" s="455"/>
      <c r="E41" s="455"/>
      <c r="F41" s="455"/>
      <c r="G41" s="455"/>
      <c r="H41" s="455"/>
      <c r="I41" s="455"/>
      <c r="J41" s="455"/>
      <c r="K41" s="452">
        <v>4.13028413028413</v>
      </c>
      <c r="L41" s="453"/>
      <c r="M41" s="453"/>
      <c r="N41" s="453"/>
      <c r="O41" s="453"/>
      <c r="P41" s="90" t="s">
        <v>32</v>
      </c>
      <c r="Q41" s="90"/>
      <c r="R41" s="91"/>
      <c r="S41" s="601">
        <v>2.172096908939014</v>
      </c>
      <c r="T41" s="601"/>
      <c r="U41" s="601"/>
      <c r="V41" s="601"/>
      <c r="W41" s="601"/>
      <c r="X41" s="89" t="s">
        <v>32</v>
      </c>
      <c r="Y41" s="89"/>
      <c r="Z41" s="232"/>
      <c r="AA41" s="601">
        <v>5.455018877750293</v>
      </c>
      <c r="AB41" s="601"/>
      <c r="AC41" s="601"/>
      <c r="AD41" s="601"/>
      <c r="AE41" s="601"/>
      <c r="AF41" s="89" t="s">
        <v>32</v>
      </c>
      <c r="AG41" s="89"/>
      <c r="AH41" s="229"/>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U98"/>
  <sheetViews>
    <sheetView tabSelected="1" zoomScale="85" zoomScaleNormal="85" zoomScalePageLayoutView="0" workbookViewId="0" topLeftCell="A31">
      <selection activeCell="AD37" sqref="AD37"/>
    </sheetView>
  </sheetViews>
  <sheetFormatPr defaultColWidth="9.00390625" defaultRowHeight="13.5"/>
  <cols>
    <col min="1" max="1" width="16.75390625" style="257" customWidth="1"/>
    <col min="2" max="21" width="9.625" style="257" customWidth="1"/>
    <col min="22" max="22" width="9.00390625" style="257" customWidth="1"/>
    <col min="23" max="27" width="13.625" style="257" customWidth="1"/>
    <col min="28" max="16384" width="9.00390625" style="257" customWidth="1"/>
  </cols>
  <sheetData>
    <row r="2" spans="1:21" ht="20.25">
      <c r="A2" s="47" t="s">
        <v>63</v>
      </c>
      <c r="B2" s="258"/>
      <c r="C2" s="258"/>
      <c r="D2" s="258"/>
      <c r="E2" s="258"/>
      <c r="F2" s="258"/>
      <c r="G2" s="258"/>
      <c r="H2" s="258"/>
      <c r="I2" s="258"/>
      <c r="J2" s="258"/>
      <c r="K2" s="258"/>
      <c r="L2" s="258"/>
      <c r="M2" s="258"/>
      <c r="N2" s="258"/>
      <c r="O2" s="258"/>
      <c r="P2" s="258"/>
      <c r="Q2" s="258"/>
      <c r="R2" s="258"/>
      <c r="S2" s="258"/>
      <c r="T2" s="258"/>
      <c r="U2" s="258"/>
    </row>
    <row r="3" ht="13.5">
      <c r="A3" s="48"/>
    </row>
    <row r="4" ht="14.25" thickBot="1">
      <c r="A4" s="48"/>
    </row>
    <row r="5" spans="1:21" s="1" customFormat="1" ht="15" thickBot="1" thickTop="1">
      <c r="A5" s="233" t="s">
        <v>64</v>
      </c>
      <c r="B5" s="139" t="s">
        <v>65</v>
      </c>
      <c r="C5" s="138"/>
      <c r="D5" s="137" t="s">
        <v>66</v>
      </c>
      <c r="E5" s="138"/>
      <c r="F5" s="137" t="s">
        <v>67</v>
      </c>
      <c r="G5" s="138"/>
      <c r="H5" s="137" t="s">
        <v>68</v>
      </c>
      <c r="I5" s="138"/>
      <c r="J5" s="137" t="s">
        <v>69</v>
      </c>
      <c r="K5" s="138"/>
      <c r="L5" s="137" t="s">
        <v>70</v>
      </c>
      <c r="M5" s="139"/>
      <c r="N5" s="150" t="s">
        <v>71</v>
      </c>
      <c r="O5" s="151"/>
      <c r="P5" s="139" t="s">
        <v>72</v>
      </c>
      <c r="Q5" s="138"/>
      <c r="R5" s="137" t="s">
        <v>73</v>
      </c>
      <c r="S5" s="139"/>
      <c r="T5" s="150" t="s">
        <v>74</v>
      </c>
      <c r="U5" s="151"/>
    </row>
    <row r="6" spans="1:21" s="1" customFormat="1" ht="14.25" thickBot="1">
      <c r="A6" s="148"/>
      <c r="B6" s="52" t="s">
        <v>75</v>
      </c>
      <c r="C6" s="49"/>
      <c r="D6" s="52" t="s">
        <v>75</v>
      </c>
      <c r="E6" s="49"/>
      <c r="F6" s="52" t="s">
        <v>75</v>
      </c>
      <c r="G6" s="49"/>
      <c r="H6" s="52" t="s">
        <v>75</v>
      </c>
      <c r="I6" s="49"/>
      <c r="J6" s="52" t="s">
        <v>75</v>
      </c>
      <c r="K6" s="49"/>
      <c r="L6" s="52" t="s">
        <v>75</v>
      </c>
      <c r="M6" s="50"/>
      <c r="N6" s="152" t="s">
        <v>75</v>
      </c>
      <c r="O6" s="153"/>
      <c r="P6" s="53" t="s">
        <v>75</v>
      </c>
      <c r="Q6" s="49"/>
      <c r="R6" s="52" t="s">
        <v>75</v>
      </c>
      <c r="S6" s="50"/>
      <c r="T6" s="152" t="s">
        <v>75</v>
      </c>
      <c r="U6" s="153"/>
    </row>
    <row r="7" spans="1:21" s="1" customFormat="1" ht="13.5">
      <c r="A7" s="148"/>
      <c r="B7" s="142"/>
      <c r="C7" s="53" t="s">
        <v>76</v>
      </c>
      <c r="D7" s="67"/>
      <c r="E7" s="53" t="s">
        <v>76</v>
      </c>
      <c r="F7" s="67"/>
      <c r="G7" s="53" t="s">
        <v>76</v>
      </c>
      <c r="H7" s="67"/>
      <c r="I7" s="53" t="s">
        <v>76</v>
      </c>
      <c r="J7" s="67"/>
      <c r="K7" s="53" t="s">
        <v>76</v>
      </c>
      <c r="L7" s="67"/>
      <c r="M7" s="53" t="s">
        <v>76</v>
      </c>
      <c r="N7" s="154"/>
      <c r="O7" s="155" t="s">
        <v>76</v>
      </c>
      <c r="P7" s="142"/>
      <c r="Q7" s="53" t="s">
        <v>76</v>
      </c>
      <c r="R7" s="67"/>
      <c r="S7" s="53" t="s">
        <v>76</v>
      </c>
      <c r="T7" s="154"/>
      <c r="U7" s="157" t="s">
        <v>76</v>
      </c>
    </row>
    <row r="8" spans="1:21" s="1" customFormat="1" ht="13.5">
      <c r="A8" s="148"/>
      <c r="B8" s="143"/>
      <c r="C8" s="1" t="s">
        <v>77</v>
      </c>
      <c r="D8" s="68"/>
      <c r="E8" s="1" t="s">
        <v>77</v>
      </c>
      <c r="F8" s="68"/>
      <c r="G8" s="1" t="s">
        <v>77</v>
      </c>
      <c r="H8" s="68"/>
      <c r="I8" s="1" t="s">
        <v>77</v>
      </c>
      <c r="J8" s="68"/>
      <c r="K8" s="1" t="s">
        <v>77</v>
      </c>
      <c r="L8" s="68"/>
      <c r="M8" s="1" t="s">
        <v>77</v>
      </c>
      <c r="N8" s="156"/>
      <c r="O8" s="157" t="s">
        <v>77</v>
      </c>
      <c r="P8" s="143"/>
      <c r="Q8" s="1" t="s">
        <v>77</v>
      </c>
      <c r="R8" s="68"/>
      <c r="S8" s="1" t="s">
        <v>77</v>
      </c>
      <c r="T8" s="156"/>
      <c r="U8" s="157" t="s">
        <v>77</v>
      </c>
    </row>
    <row r="9" spans="1:21" s="1" customFormat="1" ht="14.25" thickBot="1">
      <c r="A9" s="273" t="s">
        <v>78</v>
      </c>
      <c r="B9" s="144" t="s">
        <v>17</v>
      </c>
      <c r="C9" s="141" t="s">
        <v>10</v>
      </c>
      <c r="D9" s="140" t="s">
        <v>17</v>
      </c>
      <c r="E9" s="141" t="s">
        <v>10</v>
      </c>
      <c r="F9" s="140" t="s">
        <v>17</v>
      </c>
      <c r="G9" s="141" t="s">
        <v>10</v>
      </c>
      <c r="H9" s="140" t="s">
        <v>17</v>
      </c>
      <c r="I9" s="141" t="s">
        <v>10</v>
      </c>
      <c r="J9" s="140" t="s">
        <v>17</v>
      </c>
      <c r="K9" s="141" t="s">
        <v>10</v>
      </c>
      <c r="L9" s="140" t="s">
        <v>17</v>
      </c>
      <c r="M9" s="141" t="s">
        <v>10</v>
      </c>
      <c r="N9" s="158" t="s">
        <v>17</v>
      </c>
      <c r="O9" s="159" t="s">
        <v>10</v>
      </c>
      <c r="P9" s="144" t="s">
        <v>17</v>
      </c>
      <c r="Q9" s="141" t="s">
        <v>10</v>
      </c>
      <c r="R9" s="140" t="s">
        <v>17</v>
      </c>
      <c r="S9" s="141" t="s">
        <v>10</v>
      </c>
      <c r="T9" s="158" t="s">
        <v>17</v>
      </c>
      <c r="U9" s="159" t="s">
        <v>10</v>
      </c>
    </row>
    <row r="10" spans="1:21" s="15" customFormat="1" ht="16.5" customHeight="1">
      <c r="A10" s="274" t="s">
        <v>271</v>
      </c>
      <c r="B10" s="145">
        <v>2.9</v>
      </c>
      <c r="C10" s="234"/>
      <c r="D10" s="69">
        <v>1.9</v>
      </c>
      <c r="E10" s="234"/>
      <c r="F10" s="69">
        <v>1.6</v>
      </c>
      <c r="G10" s="234"/>
      <c r="H10" s="69">
        <v>2.7</v>
      </c>
      <c r="I10" s="234"/>
      <c r="J10" s="69">
        <v>3.2</v>
      </c>
      <c r="K10" s="234"/>
      <c r="L10" s="69">
        <v>1.9</v>
      </c>
      <c r="M10" s="234"/>
      <c r="N10" s="160">
        <v>2.2</v>
      </c>
      <c r="O10" s="161"/>
      <c r="P10" s="145"/>
      <c r="Q10" s="234"/>
      <c r="R10" s="69"/>
      <c r="S10" s="234"/>
      <c r="T10" s="160"/>
      <c r="U10" s="161"/>
    </row>
    <row r="11" spans="1:21" s="15" customFormat="1" ht="16.5" customHeight="1">
      <c r="A11" s="275" t="s">
        <v>165</v>
      </c>
      <c r="B11" s="146">
        <v>0.9</v>
      </c>
      <c r="C11" s="64">
        <f aca="true" t="shared" si="0" ref="C11:C49">ROUND(B11,1)-ROUND(B10,1)</f>
        <v>-2</v>
      </c>
      <c r="D11" s="70">
        <v>0.1</v>
      </c>
      <c r="E11" s="64">
        <f aca="true" t="shared" si="1" ref="E11:E49">ROUND(D11,1)-ROUND(D10,1)</f>
        <v>-1.7999999999999998</v>
      </c>
      <c r="F11" s="70">
        <v>0</v>
      </c>
      <c r="G11" s="64">
        <f aca="true" t="shared" si="2" ref="G11:G49">ROUND(F11,1)-ROUND(F10,1)</f>
        <v>-1.6</v>
      </c>
      <c r="H11" s="70">
        <v>1</v>
      </c>
      <c r="I11" s="64">
        <f aca="true" t="shared" si="3" ref="I11:I49">ROUND(H11,1)-ROUND(H10,1)</f>
        <v>-1.7000000000000002</v>
      </c>
      <c r="J11" s="70">
        <v>0.5</v>
      </c>
      <c r="K11" s="64">
        <f aca="true" t="shared" si="4" ref="K11:K49">ROUND(J11,1)-ROUND(J10,1)</f>
        <v>-2.7</v>
      </c>
      <c r="L11" s="70">
        <v>0.9</v>
      </c>
      <c r="M11" s="64">
        <f aca="true" t="shared" si="5" ref="M11:M49">ROUND(L11,1)-ROUND(L10,1)</f>
        <v>-0.9999999999999999</v>
      </c>
      <c r="N11" s="162">
        <v>0.5</v>
      </c>
      <c r="O11" s="163">
        <f aca="true" t="shared" si="6" ref="O11:O49">ROUND(N11,1)-ROUND(N10,1)</f>
        <v>-1.7000000000000002</v>
      </c>
      <c r="P11" s="146"/>
      <c r="Q11" s="64"/>
      <c r="R11" s="70"/>
      <c r="S11" s="64"/>
      <c r="T11" s="162"/>
      <c r="U11" s="163"/>
    </row>
    <row r="12" spans="1:21" s="15" customFormat="1" ht="16.5" customHeight="1">
      <c r="A12" s="275" t="s">
        <v>166</v>
      </c>
      <c r="B12" s="146">
        <v>0.1</v>
      </c>
      <c r="C12" s="64">
        <f t="shared" si="0"/>
        <v>-0.8</v>
      </c>
      <c r="D12" s="70">
        <v>-0.4</v>
      </c>
      <c r="E12" s="64">
        <f t="shared" si="1"/>
        <v>-0.5</v>
      </c>
      <c r="F12" s="70">
        <v>-0.4</v>
      </c>
      <c r="G12" s="64">
        <f t="shared" si="2"/>
        <v>-0.4</v>
      </c>
      <c r="H12" s="70">
        <v>0.3</v>
      </c>
      <c r="I12" s="64">
        <f t="shared" si="3"/>
        <v>-0.7</v>
      </c>
      <c r="J12" s="70">
        <v>0</v>
      </c>
      <c r="K12" s="64">
        <f t="shared" si="4"/>
        <v>-0.5</v>
      </c>
      <c r="L12" s="70">
        <v>0.1</v>
      </c>
      <c r="M12" s="64">
        <f t="shared" si="5"/>
        <v>-0.8</v>
      </c>
      <c r="N12" s="162">
        <v>-0.1</v>
      </c>
      <c r="O12" s="163">
        <f t="shared" si="6"/>
        <v>-0.6</v>
      </c>
      <c r="P12" s="146"/>
      <c r="Q12" s="64"/>
      <c r="R12" s="70"/>
      <c r="S12" s="64"/>
      <c r="T12" s="162"/>
      <c r="U12" s="163"/>
    </row>
    <row r="13" spans="1:21" s="15" customFormat="1" ht="16.5" customHeight="1">
      <c r="A13" s="275" t="s">
        <v>167</v>
      </c>
      <c r="B13" s="146">
        <v>0.2</v>
      </c>
      <c r="C13" s="64">
        <f t="shared" si="0"/>
        <v>0.1</v>
      </c>
      <c r="D13" s="70">
        <v>-0.1</v>
      </c>
      <c r="E13" s="64">
        <f t="shared" si="1"/>
        <v>0.30000000000000004</v>
      </c>
      <c r="F13" s="70">
        <v>-0.1</v>
      </c>
      <c r="G13" s="64">
        <f t="shared" si="2"/>
        <v>0.30000000000000004</v>
      </c>
      <c r="H13" s="70">
        <v>0</v>
      </c>
      <c r="I13" s="64">
        <f t="shared" si="3"/>
        <v>-0.3</v>
      </c>
      <c r="J13" s="70">
        <v>0.3</v>
      </c>
      <c r="K13" s="64">
        <f t="shared" si="4"/>
        <v>0.3</v>
      </c>
      <c r="L13" s="70">
        <v>0.3</v>
      </c>
      <c r="M13" s="64">
        <f t="shared" si="5"/>
        <v>0.19999999999999998</v>
      </c>
      <c r="N13" s="162">
        <v>0</v>
      </c>
      <c r="O13" s="163">
        <f t="shared" si="6"/>
        <v>0.1</v>
      </c>
      <c r="P13" s="146"/>
      <c r="Q13" s="64"/>
      <c r="R13" s="70"/>
      <c r="S13" s="64"/>
      <c r="T13" s="162"/>
      <c r="U13" s="163"/>
    </row>
    <row r="14" spans="1:21" s="15" customFormat="1" ht="16.5" customHeight="1">
      <c r="A14" s="275" t="s">
        <v>168</v>
      </c>
      <c r="B14" s="146">
        <v>0.1</v>
      </c>
      <c r="C14" s="64">
        <f t="shared" si="0"/>
        <v>-0.1</v>
      </c>
      <c r="D14" s="70">
        <v>0</v>
      </c>
      <c r="E14" s="64">
        <f t="shared" si="1"/>
        <v>0.1</v>
      </c>
      <c r="F14" s="70">
        <v>-0.1</v>
      </c>
      <c r="G14" s="64">
        <f t="shared" si="2"/>
        <v>0</v>
      </c>
      <c r="H14" s="70">
        <v>0.1</v>
      </c>
      <c r="I14" s="64">
        <f t="shared" si="3"/>
        <v>0.1</v>
      </c>
      <c r="J14" s="70">
        <v>0.4</v>
      </c>
      <c r="K14" s="64">
        <f t="shared" si="4"/>
        <v>0.10000000000000003</v>
      </c>
      <c r="L14" s="70">
        <v>0.4</v>
      </c>
      <c r="M14" s="64">
        <f t="shared" si="5"/>
        <v>0.10000000000000003</v>
      </c>
      <c r="N14" s="162">
        <v>0.1</v>
      </c>
      <c r="O14" s="163">
        <f t="shared" si="6"/>
        <v>0.1</v>
      </c>
      <c r="P14" s="146"/>
      <c r="Q14" s="64"/>
      <c r="R14" s="70"/>
      <c r="S14" s="64"/>
      <c r="T14" s="162"/>
      <c r="U14" s="163"/>
    </row>
    <row r="15" spans="1:21" s="15" customFormat="1" ht="16.5" customHeight="1">
      <c r="A15" s="275" t="s">
        <v>169</v>
      </c>
      <c r="B15" s="146">
        <v>0.6</v>
      </c>
      <c r="C15" s="64">
        <f t="shared" si="0"/>
        <v>0.5</v>
      </c>
      <c r="D15" s="70">
        <v>1.1</v>
      </c>
      <c r="E15" s="64">
        <f t="shared" si="1"/>
        <v>1.1</v>
      </c>
      <c r="F15" s="70">
        <v>0.4</v>
      </c>
      <c r="G15" s="64">
        <f t="shared" si="2"/>
        <v>0.5</v>
      </c>
      <c r="H15" s="70">
        <v>0.5</v>
      </c>
      <c r="I15" s="64">
        <f t="shared" si="3"/>
        <v>0.4</v>
      </c>
      <c r="J15" s="70">
        <v>0.6</v>
      </c>
      <c r="K15" s="64">
        <f t="shared" si="4"/>
        <v>0.19999999999999996</v>
      </c>
      <c r="L15" s="70">
        <v>0.7</v>
      </c>
      <c r="M15" s="64">
        <f t="shared" si="5"/>
        <v>0.29999999999999993</v>
      </c>
      <c r="N15" s="162">
        <v>0.7</v>
      </c>
      <c r="O15" s="163">
        <f t="shared" si="6"/>
        <v>0.6</v>
      </c>
      <c r="P15" s="146"/>
      <c r="Q15" s="64"/>
      <c r="R15" s="70"/>
      <c r="S15" s="64"/>
      <c r="T15" s="162"/>
      <c r="U15" s="163"/>
    </row>
    <row r="16" spans="1:21" s="15" customFormat="1" ht="16.5" customHeight="1">
      <c r="A16" s="275" t="s">
        <v>170</v>
      </c>
      <c r="B16" s="146">
        <v>0.7</v>
      </c>
      <c r="C16" s="64">
        <f t="shared" si="0"/>
        <v>0.09999999999999998</v>
      </c>
      <c r="D16" s="70">
        <v>1.7</v>
      </c>
      <c r="E16" s="64">
        <f t="shared" si="1"/>
        <v>0.5999999999999999</v>
      </c>
      <c r="F16" s="70">
        <v>0.9</v>
      </c>
      <c r="G16" s="64">
        <f t="shared" si="2"/>
        <v>0.5</v>
      </c>
      <c r="H16" s="70">
        <v>0.6</v>
      </c>
      <c r="I16" s="64">
        <f t="shared" si="3"/>
        <v>0.09999999999999998</v>
      </c>
      <c r="J16" s="70">
        <v>0.8</v>
      </c>
      <c r="K16" s="64">
        <f t="shared" si="4"/>
        <v>0.20000000000000007</v>
      </c>
      <c r="L16" s="70">
        <v>1.1</v>
      </c>
      <c r="M16" s="64">
        <f t="shared" si="5"/>
        <v>0.40000000000000013</v>
      </c>
      <c r="N16" s="162">
        <v>1.1</v>
      </c>
      <c r="O16" s="163">
        <f t="shared" si="6"/>
        <v>0.40000000000000013</v>
      </c>
      <c r="P16" s="146"/>
      <c r="Q16" s="64"/>
      <c r="R16" s="70"/>
      <c r="S16" s="64"/>
      <c r="T16" s="162"/>
      <c r="U16" s="163"/>
    </row>
    <row r="17" spans="1:21" s="15" customFormat="1" ht="16.5" customHeight="1">
      <c r="A17" s="275" t="s">
        <v>171</v>
      </c>
      <c r="B17" s="146">
        <v>1.9</v>
      </c>
      <c r="C17" s="64">
        <f t="shared" si="0"/>
        <v>1.2</v>
      </c>
      <c r="D17" s="70">
        <v>3.5</v>
      </c>
      <c r="E17" s="64">
        <f t="shared" si="1"/>
        <v>1.8</v>
      </c>
      <c r="F17" s="70">
        <v>1.5</v>
      </c>
      <c r="G17" s="64">
        <f t="shared" si="2"/>
        <v>0.6</v>
      </c>
      <c r="H17" s="70">
        <v>1.8</v>
      </c>
      <c r="I17" s="64">
        <f t="shared" si="3"/>
        <v>1.2000000000000002</v>
      </c>
      <c r="J17" s="70">
        <v>1.3</v>
      </c>
      <c r="K17" s="64">
        <f t="shared" si="4"/>
        <v>0.5</v>
      </c>
      <c r="L17" s="70">
        <v>1.9</v>
      </c>
      <c r="M17" s="64">
        <f t="shared" si="5"/>
        <v>0.7999999999999998</v>
      </c>
      <c r="N17" s="162">
        <v>2.2</v>
      </c>
      <c r="O17" s="163">
        <f t="shared" si="6"/>
        <v>1.1</v>
      </c>
      <c r="P17" s="146"/>
      <c r="Q17" s="64"/>
      <c r="R17" s="70"/>
      <c r="S17" s="64"/>
      <c r="T17" s="162"/>
      <c r="U17" s="163"/>
    </row>
    <row r="18" spans="1:21" s="15" customFormat="1" ht="16.5" customHeight="1">
      <c r="A18" s="275" t="s">
        <v>172</v>
      </c>
      <c r="B18" s="146">
        <v>2.7</v>
      </c>
      <c r="C18" s="64">
        <f t="shared" si="0"/>
        <v>0.8000000000000003</v>
      </c>
      <c r="D18" s="70">
        <v>3.3</v>
      </c>
      <c r="E18" s="64">
        <f t="shared" si="1"/>
        <v>-0.20000000000000018</v>
      </c>
      <c r="F18" s="70">
        <v>2</v>
      </c>
      <c r="G18" s="64">
        <f t="shared" si="2"/>
        <v>0.5</v>
      </c>
      <c r="H18" s="70">
        <v>3.2</v>
      </c>
      <c r="I18" s="64">
        <f t="shared" si="3"/>
        <v>1.4000000000000001</v>
      </c>
      <c r="J18" s="70">
        <v>2.6</v>
      </c>
      <c r="K18" s="64">
        <f t="shared" si="4"/>
        <v>1.3</v>
      </c>
      <c r="L18" s="70">
        <v>3.8</v>
      </c>
      <c r="M18" s="64">
        <f t="shared" si="5"/>
        <v>1.9</v>
      </c>
      <c r="N18" s="162">
        <v>3</v>
      </c>
      <c r="O18" s="163">
        <f t="shared" si="6"/>
        <v>0.7999999999999998</v>
      </c>
      <c r="P18" s="146"/>
      <c r="Q18" s="64"/>
      <c r="R18" s="70"/>
      <c r="S18" s="64"/>
      <c r="T18" s="162"/>
      <c r="U18" s="163"/>
    </row>
    <row r="19" spans="1:21" s="15" customFormat="1" ht="16.5" customHeight="1">
      <c r="A19" s="275" t="s">
        <v>268</v>
      </c>
      <c r="B19" s="146">
        <v>3.4</v>
      </c>
      <c r="C19" s="64">
        <f t="shared" si="0"/>
        <v>0.6999999999999997</v>
      </c>
      <c r="D19" s="70">
        <v>3.8</v>
      </c>
      <c r="E19" s="64">
        <f t="shared" si="1"/>
        <v>0.5</v>
      </c>
      <c r="F19" s="70">
        <v>2</v>
      </c>
      <c r="G19" s="64">
        <f t="shared" si="2"/>
        <v>0</v>
      </c>
      <c r="H19" s="70">
        <v>3.5</v>
      </c>
      <c r="I19" s="64">
        <f t="shared" si="3"/>
        <v>0.2999999999999998</v>
      </c>
      <c r="J19" s="70">
        <v>3.4</v>
      </c>
      <c r="K19" s="64">
        <f t="shared" si="4"/>
        <v>0.7999999999999998</v>
      </c>
      <c r="L19" s="70">
        <v>4</v>
      </c>
      <c r="M19" s="64">
        <f t="shared" si="5"/>
        <v>0.20000000000000018</v>
      </c>
      <c r="N19" s="162">
        <v>3.4</v>
      </c>
      <c r="O19" s="163">
        <f t="shared" si="6"/>
        <v>0.3999999999999999</v>
      </c>
      <c r="P19" s="146"/>
      <c r="Q19" s="64"/>
      <c r="R19" s="70"/>
      <c r="S19" s="64"/>
      <c r="T19" s="162"/>
      <c r="U19" s="163"/>
    </row>
    <row r="20" spans="1:21" s="15" customFormat="1" ht="16.5" customHeight="1">
      <c r="A20" s="275" t="s">
        <v>173</v>
      </c>
      <c r="B20" s="146">
        <v>6</v>
      </c>
      <c r="C20" s="64">
        <f t="shared" si="0"/>
        <v>2.6</v>
      </c>
      <c r="D20" s="70">
        <v>4.4</v>
      </c>
      <c r="E20" s="64">
        <f t="shared" si="1"/>
        <v>0.6000000000000005</v>
      </c>
      <c r="F20" s="70">
        <v>2.1</v>
      </c>
      <c r="G20" s="64">
        <f t="shared" si="2"/>
        <v>0.10000000000000009</v>
      </c>
      <c r="H20" s="70">
        <v>4.1</v>
      </c>
      <c r="I20" s="64">
        <f t="shared" si="3"/>
        <v>0.5999999999999996</v>
      </c>
      <c r="J20" s="70">
        <v>4.3</v>
      </c>
      <c r="K20" s="64">
        <f t="shared" si="4"/>
        <v>0.8999999999999999</v>
      </c>
      <c r="L20" s="70">
        <v>4.1</v>
      </c>
      <c r="M20" s="64">
        <f t="shared" si="5"/>
        <v>0.09999999999999964</v>
      </c>
      <c r="N20" s="162">
        <v>4.2</v>
      </c>
      <c r="O20" s="163">
        <f t="shared" si="6"/>
        <v>0.8000000000000003</v>
      </c>
      <c r="P20" s="146"/>
      <c r="Q20" s="64"/>
      <c r="R20" s="70"/>
      <c r="S20" s="64"/>
      <c r="T20" s="162"/>
      <c r="U20" s="163"/>
    </row>
    <row r="21" spans="1:21" s="15" customFormat="1" ht="16.5" customHeight="1">
      <c r="A21" s="275" t="s">
        <v>174</v>
      </c>
      <c r="B21" s="146">
        <v>5.3</v>
      </c>
      <c r="C21" s="64">
        <f t="shared" si="0"/>
        <v>-0.7000000000000002</v>
      </c>
      <c r="D21" s="70">
        <v>2.4</v>
      </c>
      <c r="E21" s="64">
        <f t="shared" si="1"/>
        <v>-2.0000000000000004</v>
      </c>
      <c r="F21" s="70">
        <v>1.9</v>
      </c>
      <c r="G21" s="64">
        <f t="shared" si="2"/>
        <v>-0.20000000000000018</v>
      </c>
      <c r="H21" s="70">
        <v>3.1</v>
      </c>
      <c r="I21" s="64">
        <f t="shared" si="3"/>
        <v>-0.9999999999999996</v>
      </c>
      <c r="J21" s="70">
        <v>4.5</v>
      </c>
      <c r="K21" s="64">
        <f t="shared" si="4"/>
        <v>0.20000000000000018</v>
      </c>
      <c r="L21" s="70">
        <v>2.7</v>
      </c>
      <c r="M21" s="64">
        <f t="shared" si="5"/>
        <v>-1.3999999999999995</v>
      </c>
      <c r="N21" s="162">
        <v>3</v>
      </c>
      <c r="O21" s="163">
        <f t="shared" si="6"/>
        <v>-1.2000000000000002</v>
      </c>
      <c r="P21" s="146"/>
      <c r="Q21" s="64"/>
      <c r="R21" s="70"/>
      <c r="S21" s="64"/>
      <c r="T21" s="162"/>
      <c r="U21" s="163"/>
    </row>
    <row r="22" spans="1:21" s="15" customFormat="1" ht="16.5" customHeight="1">
      <c r="A22" s="275" t="s">
        <v>175</v>
      </c>
      <c r="B22" s="146">
        <v>2.3</v>
      </c>
      <c r="C22" s="64">
        <f t="shared" si="0"/>
        <v>-3</v>
      </c>
      <c r="D22" s="70">
        <v>0.6</v>
      </c>
      <c r="E22" s="64">
        <f t="shared" si="1"/>
        <v>-1.7999999999999998</v>
      </c>
      <c r="F22" s="70">
        <v>0.9</v>
      </c>
      <c r="G22" s="64">
        <f t="shared" si="2"/>
        <v>-0.9999999999999999</v>
      </c>
      <c r="H22" s="70">
        <v>1.6</v>
      </c>
      <c r="I22" s="64">
        <f t="shared" si="3"/>
        <v>-1.5</v>
      </c>
      <c r="J22" s="70">
        <v>1</v>
      </c>
      <c r="K22" s="64">
        <f t="shared" si="4"/>
        <v>-3.5</v>
      </c>
      <c r="L22" s="70">
        <v>0.9</v>
      </c>
      <c r="M22" s="64">
        <f t="shared" si="5"/>
        <v>-1.8000000000000003</v>
      </c>
      <c r="N22" s="162">
        <v>1.1</v>
      </c>
      <c r="O22" s="163">
        <f t="shared" si="6"/>
        <v>-1.9</v>
      </c>
      <c r="P22" s="146"/>
      <c r="Q22" s="64"/>
      <c r="R22" s="70"/>
      <c r="S22" s="64"/>
      <c r="T22" s="162"/>
      <c r="U22" s="163"/>
    </row>
    <row r="23" spans="1:21" s="15" customFormat="1" ht="16.5" customHeight="1">
      <c r="A23" s="275" t="s">
        <v>176</v>
      </c>
      <c r="B23" s="146">
        <v>0.8</v>
      </c>
      <c r="C23" s="64">
        <f t="shared" si="0"/>
        <v>-1.4999999999999998</v>
      </c>
      <c r="D23" s="70">
        <v>0</v>
      </c>
      <c r="E23" s="64">
        <f t="shared" si="1"/>
        <v>-0.6</v>
      </c>
      <c r="F23" s="70">
        <v>0.3</v>
      </c>
      <c r="G23" s="64">
        <f t="shared" si="2"/>
        <v>-0.6000000000000001</v>
      </c>
      <c r="H23" s="70">
        <v>0.3</v>
      </c>
      <c r="I23" s="64">
        <f t="shared" si="3"/>
        <v>-1.3</v>
      </c>
      <c r="J23" s="70">
        <v>0.4</v>
      </c>
      <c r="K23" s="64">
        <f t="shared" si="4"/>
        <v>-0.6</v>
      </c>
      <c r="L23" s="70">
        <v>0.5</v>
      </c>
      <c r="M23" s="64">
        <f t="shared" si="5"/>
        <v>-0.4</v>
      </c>
      <c r="N23" s="162">
        <v>0.3</v>
      </c>
      <c r="O23" s="163">
        <f t="shared" si="6"/>
        <v>-0.8</v>
      </c>
      <c r="P23" s="146">
        <v>0.1</v>
      </c>
      <c r="Q23" s="64"/>
      <c r="R23" s="70">
        <v>0.8</v>
      </c>
      <c r="S23" s="64"/>
      <c r="T23" s="162">
        <v>0.4</v>
      </c>
      <c r="U23" s="163"/>
    </row>
    <row r="24" spans="1:21" s="15" customFormat="1" ht="16.5" customHeight="1">
      <c r="A24" s="275" t="s">
        <v>177</v>
      </c>
      <c r="B24" s="146">
        <v>0.8</v>
      </c>
      <c r="C24" s="64">
        <f t="shared" si="0"/>
        <v>0</v>
      </c>
      <c r="D24" s="70">
        <v>1</v>
      </c>
      <c r="E24" s="64">
        <f t="shared" si="1"/>
        <v>1</v>
      </c>
      <c r="F24" s="70">
        <v>0.8</v>
      </c>
      <c r="G24" s="64">
        <f t="shared" si="2"/>
        <v>0.5</v>
      </c>
      <c r="H24" s="70">
        <v>0.4</v>
      </c>
      <c r="I24" s="64">
        <f t="shared" si="3"/>
        <v>0.10000000000000003</v>
      </c>
      <c r="J24" s="70">
        <v>0.7</v>
      </c>
      <c r="K24" s="64">
        <f t="shared" si="4"/>
        <v>0.29999999999999993</v>
      </c>
      <c r="L24" s="70">
        <v>0.5</v>
      </c>
      <c r="M24" s="64">
        <f t="shared" si="5"/>
        <v>0</v>
      </c>
      <c r="N24" s="162">
        <v>0.8</v>
      </c>
      <c r="O24" s="163">
        <f t="shared" si="6"/>
        <v>0.5</v>
      </c>
      <c r="P24" s="146">
        <v>0.1</v>
      </c>
      <c r="Q24" s="64">
        <f aca="true" t="shared" si="7" ref="Q24:Q49">ROUND(P24,1)-ROUND(P23,1)</f>
        <v>0</v>
      </c>
      <c r="R24" s="70">
        <v>0.7</v>
      </c>
      <c r="S24" s="64">
        <f aca="true" t="shared" si="8" ref="S24:S49">ROUND(R24,1)-ROUND(R23,1)</f>
        <v>-0.10000000000000009</v>
      </c>
      <c r="T24" s="162">
        <v>0.6</v>
      </c>
      <c r="U24" s="163">
        <f aca="true" t="shared" si="9" ref="U24:U49">ROUND(T24,1)-ROUND(T23,1)</f>
        <v>0.19999999999999996</v>
      </c>
    </row>
    <row r="25" spans="1:21" s="15" customFormat="1" ht="16.5" customHeight="1">
      <c r="A25" s="275" t="s">
        <v>178</v>
      </c>
      <c r="B25" s="146">
        <v>1</v>
      </c>
      <c r="C25" s="64">
        <f t="shared" si="0"/>
        <v>0.19999999999999996</v>
      </c>
      <c r="D25" s="70">
        <v>0.9</v>
      </c>
      <c r="E25" s="64">
        <f t="shared" si="1"/>
        <v>-0.09999999999999998</v>
      </c>
      <c r="F25" s="70">
        <v>0.7</v>
      </c>
      <c r="G25" s="64">
        <f t="shared" si="2"/>
        <v>-0.10000000000000009</v>
      </c>
      <c r="H25" s="70">
        <v>0.2</v>
      </c>
      <c r="I25" s="64">
        <f t="shared" si="3"/>
        <v>-0.2</v>
      </c>
      <c r="J25" s="70">
        <v>1.2</v>
      </c>
      <c r="K25" s="64">
        <f t="shared" si="4"/>
        <v>0.5</v>
      </c>
      <c r="L25" s="70">
        <v>0.9</v>
      </c>
      <c r="M25" s="64">
        <f t="shared" si="5"/>
        <v>0.4</v>
      </c>
      <c r="N25" s="162">
        <v>0.8</v>
      </c>
      <c r="O25" s="163">
        <f t="shared" si="6"/>
        <v>0</v>
      </c>
      <c r="P25" s="146">
        <v>0</v>
      </c>
      <c r="Q25" s="64">
        <f t="shared" si="7"/>
        <v>-0.1</v>
      </c>
      <c r="R25" s="70">
        <v>0.5</v>
      </c>
      <c r="S25" s="64">
        <f t="shared" si="8"/>
        <v>-0.19999999999999996</v>
      </c>
      <c r="T25" s="162">
        <v>0.6</v>
      </c>
      <c r="U25" s="163">
        <f t="shared" si="9"/>
        <v>0</v>
      </c>
    </row>
    <row r="26" spans="1:21" s="15" customFormat="1" ht="16.5" customHeight="1">
      <c r="A26" s="275" t="s">
        <v>179</v>
      </c>
      <c r="B26" s="146">
        <v>0.8</v>
      </c>
      <c r="C26" s="64">
        <f t="shared" si="0"/>
        <v>-0.19999999999999996</v>
      </c>
      <c r="D26" s="70">
        <v>0.7</v>
      </c>
      <c r="E26" s="64">
        <f t="shared" si="1"/>
        <v>-0.20000000000000007</v>
      </c>
      <c r="F26" s="70">
        <v>0.3</v>
      </c>
      <c r="G26" s="64">
        <f t="shared" si="2"/>
        <v>-0.39999999999999997</v>
      </c>
      <c r="H26" s="70">
        <v>0.1</v>
      </c>
      <c r="I26" s="64">
        <f t="shared" si="3"/>
        <v>-0.1</v>
      </c>
      <c r="J26" s="70">
        <v>0.8</v>
      </c>
      <c r="K26" s="64">
        <f t="shared" si="4"/>
        <v>-0.3999999999999999</v>
      </c>
      <c r="L26" s="70">
        <v>1</v>
      </c>
      <c r="M26" s="64">
        <f t="shared" si="5"/>
        <v>0.09999999999999998</v>
      </c>
      <c r="N26" s="162">
        <v>0.6</v>
      </c>
      <c r="O26" s="163">
        <f t="shared" si="6"/>
        <v>-0.20000000000000007</v>
      </c>
      <c r="P26" s="146">
        <v>0.2</v>
      </c>
      <c r="Q26" s="64">
        <f t="shared" si="7"/>
        <v>0.2</v>
      </c>
      <c r="R26" s="70">
        <v>0.5</v>
      </c>
      <c r="S26" s="64">
        <f t="shared" si="8"/>
        <v>0</v>
      </c>
      <c r="T26" s="162">
        <v>0.5</v>
      </c>
      <c r="U26" s="163">
        <f t="shared" si="9"/>
        <v>-0.09999999999999998</v>
      </c>
    </row>
    <row r="27" spans="1:21" s="15" customFormat="1" ht="16.5" customHeight="1">
      <c r="A27" s="275" t="s">
        <v>180</v>
      </c>
      <c r="B27" s="146">
        <v>0.2</v>
      </c>
      <c r="C27" s="64">
        <f t="shared" si="0"/>
        <v>-0.6000000000000001</v>
      </c>
      <c r="D27" s="70">
        <v>0.7</v>
      </c>
      <c r="E27" s="64">
        <f t="shared" si="1"/>
        <v>0</v>
      </c>
      <c r="F27" s="70">
        <v>0.3</v>
      </c>
      <c r="G27" s="64">
        <f t="shared" si="2"/>
        <v>0</v>
      </c>
      <c r="H27" s="70">
        <v>0.1</v>
      </c>
      <c r="I27" s="64">
        <f t="shared" si="3"/>
        <v>0</v>
      </c>
      <c r="J27" s="70">
        <v>0.5</v>
      </c>
      <c r="K27" s="64">
        <f t="shared" si="4"/>
        <v>-0.30000000000000004</v>
      </c>
      <c r="L27" s="70">
        <v>0.8</v>
      </c>
      <c r="M27" s="64">
        <f t="shared" si="5"/>
        <v>-0.19999999999999996</v>
      </c>
      <c r="N27" s="162">
        <v>0.5</v>
      </c>
      <c r="O27" s="163">
        <f t="shared" si="6"/>
        <v>-0.09999999999999998</v>
      </c>
      <c r="P27" s="146">
        <v>0.2</v>
      </c>
      <c r="Q27" s="64">
        <f t="shared" si="7"/>
        <v>0</v>
      </c>
      <c r="R27" s="70">
        <v>0.8</v>
      </c>
      <c r="S27" s="64">
        <f t="shared" si="8"/>
        <v>0.30000000000000004</v>
      </c>
      <c r="T27" s="162">
        <v>0.5</v>
      </c>
      <c r="U27" s="163">
        <f t="shared" si="9"/>
        <v>0</v>
      </c>
    </row>
    <row r="28" spans="1:21" s="15" customFormat="1" ht="16.5" customHeight="1">
      <c r="A28" s="275" t="s">
        <v>181</v>
      </c>
      <c r="B28" s="146">
        <v>-0.1</v>
      </c>
      <c r="C28" s="64">
        <f t="shared" si="0"/>
        <v>-0.30000000000000004</v>
      </c>
      <c r="D28" s="70">
        <v>-0.3</v>
      </c>
      <c r="E28" s="64">
        <f t="shared" si="1"/>
        <v>-1</v>
      </c>
      <c r="F28" s="70">
        <v>-0.5</v>
      </c>
      <c r="G28" s="64">
        <f t="shared" si="2"/>
        <v>-0.8</v>
      </c>
      <c r="H28" s="70">
        <v>-0.3</v>
      </c>
      <c r="I28" s="64">
        <f t="shared" si="3"/>
        <v>-0.4</v>
      </c>
      <c r="J28" s="70">
        <v>-0.7</v>
      </c>
      <c r="K28" s="64">
        <f t="shared" si="4"/>
        <v>-1.2</v>
      </c>
      <c r="L28" s="70">
        <v>-0.9</v>
      </c>
      <c r="M28" s="64">
        <f t="shared" si="5"/>
        <v>-1.7000000000000002</v>
      </c>
      <c r="N28" s="162">
        <v>-0.4</v>
      </c>
      <c r="O28" s="163">
        <f t="shared" si="6"/>
        <v>-0.9</v>
      </c>
      <c r="P28" s="146">
        <v>-0.4</v>
      </c>
      <c r="Q28" s="64">
        <f t="shared" si="7"/>
        <v>-0.6000000000000001</v>
      </c>
      <c r="R28" s="70">
        <v>0.3</v>
      </c>
      <c r="S28" s="64">
        <f t="shared" si="8"/>
        <v>-0.5</v>
      </c>
      <c r="T28" s="162">
        <v>-0.3</v>
      </c>
      <c r="U28" s="163">
        <f t="shared" si="9"/>
        <v>-0.8</v>
      </c>
    </row>
    <row r="29" spans="1:21" s="15" customFormat="1" ht="16.5" customHeight="1">
      <c r="A29" s="275" t="s">
        <v>182</v>
      </c>
      <c r="B29" s="146">
        <v>0.5</v>
      </c>
      <c r="C29" s="64">
        <f t="shared" si="0"/>
        <v>0.6</v>
      </c>
      <c r="D29" s="70">
        <v>-0.2</v>
      </c>
      <c r="E29" s="64">
        <f t="shared" si="1"/>
        <v>0.09999999999999998</v>
      </c>
      <c r="F29" s="70">
        <v>-0.4</v>
      </c>
      <c r="G29" s="64">
        <f t="shared" si="2"/>
        <v>0.09999999999999998</v>
      </c>
      <c r="H29" s="70">
        <v>-1</v>
      </c>
      <c r="I29" s="64">
        <f t="shared" si="3"/>
        <v>-0.7</v>
      </c>
      <c r="J29" s="70">
        <v>0.3</v>
      </c>
      <c r="K29" s="64">
        <f t="shared" si="4"/>
        <v>1</v>
      </c>
      <c r="L29" s="70">
        <v>-0.7</v>
      </c>
      <c r="M29" s="64">
        <f t="shared" si="5"/>
        <v>0.20000000000000007</v>
      </c>
      <c r="N29" s="162">
        <v>-0.3</v>
      </c>
      <c r="O29" s="163">
        <f t="shared" si="6"/>
        <v>0.10000000000000003</v>
      </c>
      <c r="P29" s="146">
        <v>0</v>
      </c>
      <c r="Q29" s="64">
        <f t="shared" si="7"/>
        <v>0.4</v>
      </c>
      <c r="R29" s="70">
        <v>-0.1</v>
      </c>
      <c r="S29" s="64">
        <f t="shared" si="8"/>
        <v>-0.4</v>
      </c>
      <c r="T29" s="162">
        <v>-0.3</v>
      </c>
      <c r="U29" s="163">
        <f t="shared" si="9"/>
        <v>0</v>
      </c>
    </row>
    <row r="30" spans="1:21" s="15" customFormat="1" ht="16.5" customHeight="1">
      <c r="A30" s="275" t="s">
        <v>183</v>
      </c>
      <c r="B30" s="146">
        <v>0.1</v>
      </c>
      <c r="C30" s="64">
        <f t="shared" si="0"/>
        <v>-0.4</v>
      </c>
      <c r="D30" s="70">
        <v>0.1</v>
      </c>
      <c r="E30" s="64">
        <f t="shared" si="1"/>
        <v>0.30000000000000004</v>
      </c>
      <c r="F30" s="70">
        <v>-0.3</v>
      </c>
      <c r="G30" s="64">
        <f t="shared" si="2"/>
        <v>0.10000000000000003</v>
      </c>
      <c r="H30" s="70">
        <v>-0.7</v>
      </c>
      <c r="I30" s="64">
        <f t="shared" si="3"/>
        <v>0.30000000000000004</v>
      </c>
      <c r="J30" s="70">
        <v>-0.2</v>
      </c>
      <c r="K30" s="64">
        <f t="shared" si="4"/>
        <v>-0.5</v>
      </c>
      <c r="L30" s="70">
        <v>0.7</v>
      </c>
      <c r="M30" s="64">
        <f t="shared" si="5"/>
        <v>1.4</v>
      </c>
      <c r="N30" s="162">
        <v>0</v>
      </c>
      <c r="O30" s="163">
        <f t="shared" si="6"/>
        <v>0.3</v>
      </c>
      <c r="P30" s="146">
        <v>0.1</v>
      </c>
      <c r="Q30" s="64">
        <f t="shared" si="7"/>
        <v>0.1</v>
      </c>
      <c r="R30" s="70">
        <v>0.1</v>
      </c>
      <c r="S30" s="64">
        <f t="shared" si="8"/>
        <v>0.2</v>
      </c>
      <c r="T30" s="162">
        <v>0</v>
      </c>
      <c r="U30" s="163">
        <f t="shared" si="9"/>
        <v>0.3</v>
      </c>
    </row>
    <row r="31" spans="1:21" s="15" customFormat="1" ht="16.5" customHeight="1">
      <c r="A31" s="275" t="s">
        <v>184</v>
      </c>
      <c r="B31" s="146">
        <v>0</v>
      </c>
      <c r="C31" s="64">
        <f t="shared" si="0"/>
        <v>-0.1</v>
      </c>
      <c r="D31" s="70">
        <v>-0.2</v>
      </c>
      <c r="E31" s="64">
        <f t="shared" si="1"/>
        <v>-0.30000000000000004</v>
      </c>
      <c r="F31" s="70">
        <v>0.3</v>
      </c>
      <c r="G31" s="64">
        <f t="shared" si="2"/>
        <v>0.6</v>
      </c>
      <c r="H31" s="70">
        <v>-1.3</v>
      </c>
      <c r="I31" s="64">
        <f t="shared" si="3"/>
        <v>-0.6000000000000001</v>
      </c>
      <c r="J31" s="70">
        <v>0.2</v>
      </c>
      <c r="K31" s="64">
        <f t="shared" si="4"/>
        <v>0.4</v>
      </c>
      <c r="L31" s="70">
        <v>0.5</v>
      </c>
      <c r="M31" s="64">
        <f t="shared" si="5"/>
        <v>-0.19999999999999996</v>
      </c>
      <c r="N31" s="162">
        <v>-0.2</v>
      </c>
      <c r="O31" s="163">
        <f t="shared" si="6"/>
        <v>-0.2</v>
      </c>
      <c r="P31" s="146">
        <v>0</v>
      </c>
      <c r="Q31" s="64">
        <f t="shared" si="7"/>
        <v>-0.1</v>
      </c>
      <c r="R31" s="70">
        <v>0.2</v>
      </c>
      <c r="S31" s="64">
        <f t="shared" si="8"/>
        <v>0.1</v>
      </c>
      <c r="T31" s="162">
        <v>-0.1</v>
      </c>
      <c r="U31" s="163">
        <f t="shared" si="9"/>
        <v>-0.1</v>
      </c>
    </row>
    <row r="32" spans="1:21" s="15" customFormat="1" ht="16.5" customHeight="1">
      <c r="A32" s="275" t="s">
        <v>185</v>
      </c>
      <c r="B32" s="146">
        <v>-0.4</v>
      </c>
      <c r="C32" s="64">
        <f t="shared" si="0"/>
        <v>-0.4</v>
      </c>
      <c r="D32" s="70">
        <v>0.2</v>
      </c>
      <c r="E32" s="64">
        <f t="shared" si="1"/>
        <v>0.4</v>
      </c>
      <c r="F32" s="70">
        <v>-0.3</v>
      </c>
      <c r="G32" s="64">
        <f t="shared" si="2"/>
        <v>-0.6</v>
      </c>
      <c r="H32" s="70">
        <v>-2</v>
      </c>
      <c r="I32" s="64">
        <f t="shared" si="3"/>
        <v>-0.7</v>
      </c>
      <c r="J32" s="70">
        <v>0.1</v>
      </c>
      <c r="K32" s="64">
        <f t="shared" si="4"/>
        <v>-0.1</v>
      </c>
      <c r="L32" s="70">
        <v>-0.1</v>
      </c>
      <c r="M32" s="64">
        <f t="shared" si="5"/>
        <v>-0.6</v>
      </c>
      <c r="N32" s="162">
        <v>-0.4</v>
      </c>
      <c r="O32" s="163">
        <f t="shared" si="6"/>
        <v>-0.2</v>
      </c>
      <c r="P32" s="146">
        <v>-0.2</v>
      </c>
      <c r="Q32" s="64">
        <f t="shared" si="7"/>
        <v>-0.2</v>
      </c>
      <c r="R32" s="70">
        <v>0.1</v>
      </c>
      <c r="S32" s="64">
        <f t="shared" si="8"/>
        <v>-0.1</v>
      </c>
      <c r="T32" s="162">
        <v>-0.3</v>
      </c>
      <c r="U32" s="163">
        <f t="shared" si="9"/>
        <v>-0.19999999999999998</v>
      </c>
    </row>
    <row r="33" spans="1:21" s="15" customFormat="1" ht="16.5" customHeight="1">
      <c r="A33" s="275" t="s">
        <v>186</v>
      </c>
      <c r="B33" s="146">
        <v>-0.7998416155216789</v>
      </c>
      <c r="C33" s="64">
        <f t="shared" si="0"/>
        <v>-0.4</v>
      </c>
      <c r="D33" s="70">
        <v>-0.09030906837549357</v>
      </c>
      <c r="E33" s="64">
        <f t="shared" si="1"/>
        <v>-0.30000000000000004</v>
      </c>
      <c r="F33" s="70">
        <v>-0.4505159133846825</v>
      </c>
      <c r="G33" s="64">
        <f t="shared" si="2"/>
        <v>-0.2</v>
      </c>
      <c r="H33" s="70">
        <v>-2.053130315056289</v>
      </c>
      <c r="I33" s="64">
        <f t="shared" si="3"/>
        <v>-0.10000000000000009</v>
      </c>
      <c r="J33" s="70">
        <v>-1.1711101069438168</v>
      </c>
      <c r="K33" s="64">
        <f t="shared" si="4"/>
        <v>-1.3</v>
      </c>
      <c r="L33" s="70">
        <v>-0.3239579353080923</v>
      </c>
      <c r="M33" s="64">
        <f t="shared" si="5"/>
        <v>-0.19999999999999998</v>
      </c>
      <c r="N33" s="162">
        <v>-0.7430629350985937</v>
      </c>
      <c r="O33" s="163">
        <f t="shared" si="6"/>
        <v>-0.29999999999999993</v>
      </c>
      <c r="P33" s="146">
        <v>-0.2648687695641705</v>
      </c>
      <c r="Q33" s="64">
        <f t="shared" si="7"/>
        <v>-0.09999999999999998</v>
      </c>
      <c r="R33" s="70">
        <v>-0.10872251050160613</v>
      </c>
      <c r="S33" s="64">
        <f t="shared" si="8"/>
        <v>-0.2</v>
      </c>
      <c r="T33" s="162">
        <v>-0.5590539033848269</v>
      </c>
      <c r="U33" s="163">
        <f t="shared" si="9"/>
        <v>-0.3</v>
      </c>
    </row>
    <row r="34" spans="1:21" s="15" customFormat="1" ht="16.5" customHeight="1">
      <c r="A34" s="275" t="s">
        <v>187</v>
      </c>
      <c r="B34" s="146">
        <v>-0.09894838576063696</v>
      </c>
      <c r="C34" s="64">
        <f t="shared" si="0"/>
        <v>0.7000000000000001</v>
      </c>
      <c r="D34" s="70">
        <v>0.2137624336691946</v>
      </c>
      <c r="E34" s="64">
        <f t="shared" si="1"/>
        <v>0.30000000000000004</v>
      </c>
      <c r="F34" s="70">
        <v>-0.24557768312804573</v>
      </c>
      <c r="G34" s="64">
        <f t="shared" si="2"/>
        <v>0.3</v>
      </c>
      <c r="H34" s="70">
        <v>-1.4278542318823462</v>
      </c>
      <c r="I34" s="64">
        <f t="shared" si="3"/>
        <v>0.7000000000000002</v>
      </c>
      <c r="J34" s="70">
        <v>-0.5659655831739963</v>
      </c>
      <c r="K34" s="64">
        <f t="shared" si="4"/>
        <v>0.6</v>
      </c>
      <c r="L34" s="70">
        <v>-0.13961092639197603</v>
      </c>
      <c r="M34" s="64">
        <f t="shared" si="5"/>
        <v>0.19999999999999998</v>
      </c>
      <c r="N34" s="162">
        <v>-0.34512024309759515</v>
      </c>
      <c r="O34" s="163">
        <f t="shared" si="6"/>
        <v>0.39999999999999997</v>
      </c>
      <c r="P34" s="146">
        <v>-0.164259471648232</v>
      </c>
      <c r="Q34" s="64">
        <f t="shared" si="7"/>
        <v>0.09999999999999998</v>
      </c>
      <c r="R34" s="70">
        <v>-0.019405417992703563</v>
      </c>
      <c r="S34" s="64">
        <f t="shared" si="8"/>
        <v>0.1</v>
      </c>
      <c r="T34" s="162">
        <v>-0.2604569501593293</v>
      </c>
      <c r="U34" s="163">
        <f t="shared" si="9"/>
        <v>0.3</v>
      </c>
    </row>
    <row r="35" spans="1:21" s="15" customFormat="1" ht="16.5" customHeight="1">
      <c r="A35" s="275" t="s">
        <v>188</v>
      </c>
      <c r="B35" s="146">
        <v>0.06952491309385864</v>
      </c>
      <c r="C35" s="64">
        <f t="shared" si="0"/>
        <v>0.2</v>
      </c>
      <c r="D35" s="70">
        <v>2.423706912932771</v>
      </c>
      <c r="E35" s="64">
        <f t="shared" si="1"/>
        <v>2.1999999999999997</v>
      </c>
      <c r="F35" s="70">
        <v>0.39425706472196903</v>
      </c>
      <c r="G35" s="64">
        <f t="shared" si="2"/>
        <v>0.6000000000000001</v>
      </c>
      <c r="H35" s="70">
        <v>-0.4268346530864561</v>
      </c>
      <c r="I35" s="64">
        <f t="shared" si="3"/>
        <v>0.9999999999999999</v>
      </c>
      <c r="J35" s="70">
        <v>0.9478489631692973</v>
      </c>
      <c r="K35" s="64">
        <f t="shared" si="4"/>
        <v>1.5</v>
      </c>
      <c r="L35" s="70">
        <v>2.251705129402971</v>
      </c>
      <c r="M35" s="64">
        <f t="shared" si="5"/>
        <v>2.4</v>
      </c>
      <c r="N35" s="162">
        <v>1.1389872696291385</v>
      </c>
      <c r="O35" s="163">
        <f t="shared" si="6"/>
        <v>1.4000000000000001</v>
      </c>
      <c r="P35" s="146">
        <v>0.1445606076337585</v>
      </c>
      <c r="Q35" s="64">
        <f t="shared" si="7"/>
        <v>0.30000000000000004</v>
      </c>
      <c r="R35" s="70">
        <v>0.39183163259173787</v>
      </c>
      <c r="S35" s="64">
        <f t="shared" si="8"/>
        <v>0.4</v>
      </c>
      <c r="T35" s="162">
        <v>0.8010023392744628</v>
      </c>
      <c r="U35" s="163">
        <f t="shared" si="9"/>
        <v>1.1</v>
      </c>
    </row>
    <row r="36" spans="1:21" s="15" customFormat="1" ht="16.5" customHeight="1">
      <c r="A36" s="275" t="s">
        <v>189</v>
      </c>
      <c r="B36" s="146">
        <v>1.0165024785091297</v>
      </c>
      <c r="C36" s="64">
        <f t="shared" si="0"/>
        <v>0.9</v>
      </c>
      <c r="D36" s="70">
        <v>2.0480941616649777</v>
      </c>
      <c r="E36" s="64">
        <f t="shared" si="1"/>
        <v>-0.3999999999999999</v>
      </c>
      <c r="F36" s="70">
        <v>0.27226599562724313</v>
      </c>
      <c r="G36" s="64">
        <f t="shared" si="2"/>
        <v>-0.10000000000000003</v>
      </c>
      <c r="H36" s="70">
        <v>-0.46275723632797533</v>
      </c>
      <c r="I36" s="64">
        <f t="shared" si="3"/>
        <v>-0.09999999999999998</v>
      </c>
      <c r="J36" s="70">
        <v>2.1580274347250117</v>
      </c>
      <c r="K36" s="64">
        <f t="shared" si="4"/>
        <v>1.3000000000000003</v>
      </c>
      <c r="L36" s="70">
        <v>6.023564876936933</v>
      </c>
      <c r="M36" s="64">
        <f t="shared" si="5"/>
        <v>3.7</v>
      </c>
      <c r="N36" s="162">
        <v>1.8129185063890756</v>
      </c>
      <c r="O36" s="163">
        <f t="shared" si="6"/>
        <v>0.7</v>
      </c>
      <c r="P36" s="146">
        <v>0.3080826386371874</v>
      </c>
      <c r="Q36" s="64">
        <f t="shared" si="7"/>
        <v>0.19999999999999998</v>
      </c>
      <c r="R36" s="70">
        <v>0.4677819433904563</v>
      </c>
      <c r="S36" s="64">
        <f t="shared" si="8"/>
        <v>0.09999999999999998</v>
      </c>
      <c r="T36" s="162">
        <v>1.2477097479878658</v>
      </c>
      <c r="U36" s="163">
        <f t="shared" si="9"/>
        <v>0.3999999999999999</v>
      </c>
    </row>
    <row r="37" spans="1:21" s="15" customFormat="1" ht="16.5" customHeight="1">
      <c r="A37" s="275" t="s">
        <v>190</v>
      </c>
      <c r="B37" s="146">
        <v>0.17535989559969006</v>
      </c>
      <c r="C37" s="64">
        <f t="shared" si="0"/>
        <v>-0.8</v>
      </c>
      <c r="D37" s="70">
        <v>1.0377486272752847</v>
      </c>
      <c r="E37" s="64">
        <f t="shared" si="1"/>
        <v>-1</v>
      </c>
      <c r="F37" s="70">
        <v>0.14841328735431492</v>
      </c>
      <c r="G37" s="64">
        <f t="shared" si="2"/>
        <v>-0.19999999999999998</v>
      </c>
      <c r="H37" s="70">
        <v>-0.09206437930524274</v>
      </c>
      <c r="I37" s="64">
        <f t="shared" si="3"/>
        <v>0.4</v>
      </c>
      <c r="J37" s="70">
        <v>1.6879185395835243</v>
      </c>
      <c r="K37" s="64">
        <f t="shared" si="4"/>
        <v>-0.5000000000000002</v>
      </c>
      <c r="L37" s="70">
        <v>2.7415648070939005</v>
      </c>
      <c r="M37" s="64">
        <f t="shared" si="5"/>
        <v>-3.3</v>
      </c>
      <c r="N37" s="162">
        <v>0.8709532443783222</v>
      </c>
      <c r="O37" s="163">
        <f t="shared" si="6"/>
        <v>-0.9</v>
      </c>
      <c r="P37" s="146">
        <v>0.4998220698133351</v>
      </c>
      <c r="Q37" s="64">
        <f t="shared" si="7"/>
        <v>0.2</v>
      </c>
      <c r="R37" s="70">
        <v>0.4930745439060469</v>
      </c>
      <c r="S37" s="64">
        <f t="shared" si="8"/>
        <v>0</v>
      </c>
      <c r="T37" s="162">
        <v>0.7322595604883809</v>
      </c>
      <c r="U37" s="163">
        <f t="shared" si="9"/>
        <v>-0.5</v>
      </c>
    </row>
    <row r="38" spans="1:21" s="15" customFormat="1" ht="16.5" customHeight="1">
      <c r="A38" s="275" t="s">
        <v>191</v>
      </c>
      <c r="B38" s="146">
        <v>-0.6573035150332504</v>
      </c>
      <c r="C38" s="64">
        <f t="shared" si="0"/>
        <v>-0.8999999999999999</v>
      </c>
      <c r="D38" s="70">
        <v>-1.1267001099873917</v>
      </c>
      <c r="E38" s="64">
        <f t="shared" si="1"/>
        <v>-2.1</v>
      </c>
      <c r="F38" s="70">
        <v>-1.1916583912611718</v>
      </c>
      <c r="G38" s="64">
        <f t="shared" si="2"/>
        <v>-1.3</v>
      </c>
      <c r="H38" s="70">
        <v>-1.189999128843976</v>
      </c>
      <c r="I38" s="64">
        <f t="shared" si="3"/>
        <v>-1.0999999999999999</v>
      </c>
      <c r="J38" s="70">
        <v>-0.41697070780777645</v>
      </c>
      <c r="K38" s="64">
        <f t="shared" si="4"/>
        <v>-2.1</v>
      </c>
      <c r="L38" s="70">
        <v>-1.534216335540839</v>
      </c>
      <c r="M38" s="64">
        <f t="shared" si="5"/>
        <v>-4.2</v>
      </c>
      <c r="N38" s="162">
        <v>-1.1009545702626604</v>
      </c>
      <c r="O38" s="163">
        <f t="shared" si="6"/>
        <v>-2</v>
      </c>
      <c r="P38" s="146">
        <v>0.059437809762431654</v>
      </c>
      <c r="Q38" s="64">
        <f t="shared" si="7"/>
        <v>-0.4</v>
      </c>
      <c r="R38" s="70">
        <v>-0.01024380249948781</v>
      </c>
      <c r="S38" s="64">
        <f t="shared" si="8"/>
        <v>-0.5</v>
      </c>
      <c r="T38" s="162">
        <v>-0.6718413671645685</v>
      </c>
      <c r="U38" s="163">
        <f t="shared" si="9"/>
        <v>-1.4</v>
      </c>
    </row>
    <row r="39" spans="1:21" s="15" customFormat="1" ht="16.5" customHeight="1">
      <c r="A39" s="275" t="s">
        <v>192</v>
      </c>
      <c r="B39" s="146">
        <v>-0.8115728175805643</v>
      </c>
      <c r="C39" s="64">
        <f t="shared" si="0"/>
        <v>-0.10000000000000009</v>
      </c>
      <c r="D39" s="70">
        <v>-2.336948931613984</v>
      </c>
      <c r="E39" s="64">
        <f t="shared" si="1"/>
        <v>-1.1999999999999997</v>
      </c>
      <c r="F39" s="70">
        <v>-1.8444330922485412</v>
      </c>
      <c r="G39" s="64">
        <f t="shared" si="2"/>
        <v>-0.6000000000000001</v>
      </c>
      <c r="H39" s="70">
        <v>-1.4194923316969212</v>
      </c>
      <c r="I39" s="64">
        <f t="shared" si="3"/>
        <v>-0.19999999999999996</v>
      </c>
      <c r="J39" s="70">
        <v>-3.2191454439561604</v>
      </c>
      <c r="K39" s="64">
        <f t="shared" si="4"/>
        <v>-2.8000000000000003</v>
      </c>
      <c r="L39" s="70">
        <v>-4.77299880525687</v>
      </c>
      <c r="M39" s="64">
        <f t="shared" si="5"/>
        <v>-3.3</v>
      </c>
      <c r="N39" s="162">
        <v>-2.229783892551573</v>
      </c>
      <c r="O39" s="163">
        <f t="shared" si="6"/>
        <v>-1.1</v>
      </c>
      <c r="P39" s="146">
        <v>-0.24297646165527714</v>
      </c>
      <c r="Q39" s="64">
        <f t="shared" si="7"/>
        <v>-0.30000000000000004</v>
      </c>
      <c r="R39" s="70">
        <v>-0.22252752568741657</v>
      </c>
      <c r="S39" s="64">
        <f t="shared" si="8"/>
        <v>-0.2</v>
      </c>
      <c r="T39" s="162">
        <v>-1.450141577449215</v>
      </c>
      <c r="U39" s="163">
        <f t="shared" si="9"/>
        <v>-0.8</v>
      </c>
    </row>
    <row r="40" spans="1:21" s="15" customFormat="1" ht="16.5" customHeight="1">
      <c r="A40" s="275" t="s">
        <v>193</v>
      </c>
      <c r="B40" s="146">
        <v>-0.44241513286633954</v>
      </c>
      <c r="C40" s="64">
        <f t="shared" si="0"/>
        <v>0.4</v>
      </c>
      <c r="D40" s="70">
        <v>-0.258049080593342</v>
      </c>
      <c r="E40" s="64">
        <f t="shared" si="1"/>
        <v>1.9999999999999998</v>
      </c>
      <c r="F40" s="70">
        <v>-2.1401330097393387</v>
      </c>
      <c r="G40" s="64">
        <f t="shared" si="2"/>
        <v>-0.30000000000000004</v>
      </c>
      <c r="H40" s="70">
        <v>-1.5754416449464232</v>
      </c>
      <c r="I40" s="64">
        <f t="shared" si="3"/>
        <v>-0.20000000000000018</v>
      </c>
      <c r="J40" s="70">
        <v>-0.9628610729023385</v>
      </c>
      <c r="K40" s="64">
        <f t="shared" si="4"/>
        <v>2.2</v>
      </c>
      <c r="L40" s="70">
        <v>-1.134985037608174</v>
      </c>
      <c r="M40" s="64">
        <f t="shared" si="5"/>
        <v>3.6999999999999997</v>
      </c>
      <c r="N40" s="162">
        <v>-1.0324050743848732</v>
      </c>
      <c r="O40" s="163">
        <f t="shared" si="6"/>
        <v>1.2000000000000002</v>
      </c>
      <c r="P40" s="146">
        <v>-0.014403440364612805</v>
      </c>
      <c r="Q40" s="64">
        <f t="shared" si="7"/>
        <v>0.2</v>
      </c>
      <c r="R40" s="70">
        <v>-0.09501087346663008</v>
      </c>
      <c r="S40" s="64">
        <f t="shared" si="8"/>
        <v>0.1</v>
      </c>
      <c r="T40" s="162">
        <v>-0.6478577771100983</v>
      </c>
      <c r="U40" s="163">
        <f t="shared" si="9"/>
        <v>0.9</v>
      </c>
    </row>
    <row r="41" spans="1:21" s="15" customFormat="1" ht="16.5" customHeight="1">
      <c r="A41" s="275" t="s">
        <v>201</v>
      </c>
      <c r="B41" s="146">
        <v>0.16437139049311417</v>
      </c>
      <c r="C41" s="64">
        <f t="shared" si="0"/>
        <v>0.6000000000000001</v>
      </c>
      <c r="D41" s="70">
        <v>1.6401789286103938</v>
      </c>
      <c r="E41" s="64">
        <f t="shared" si="1"/>
        <v>1.9000000000000001</v>
      </c>
      <c r="F41" s="70">
        <v>0.08818074011007389</v>
      </c>
      <c r="G41" s="64">
        <f t="shared" si="2"/>
        <v>2.2</v>
      </c>
      <c r="H41" s="70">
        <v>0.4637866581372569</v>
      </c>
      <c r="I41" s="64">
        <f t="shared" si="3"/>
        <v>2.1</v>
      </c>
      <c r="J41" s="70">
        <v>1.2187871581450653</v>
      </c>
      <c r="K41" s="64">
        <f t="shared" si="4"/>
        <v>2.2</v>
      </c>
      <c r="L41" s="70">
        <v>3.2873966424455023</v>
      </c>
      <c r="M41" s="64">
        <f t="shared" si="5"/>
        <v>4.4</v>
      </c>
      <c r="N41" s="162">
        <v>1.2522811953463615</v>
      </c>
      <c r="O41" s="163">
        <f t="shared" si="6"/>
        <v>2.3</v>
      </c>
      <c r="P41" s="146">
        <v>0.05563503417580671</v>
      </c>
      <c r="Q41" s="64">
        <f t="shared" si="7"/>
        <v>0.1</v>
      </c>
      <c r="R41" s="70">
        <v>-0.12490692032379719</v>
      </c>
      <c r="S41" s="64">
        <f t="shared" si="8"/>
        <v>0</v>
      </c>
      <c r="T41" s="162">
        <v>0.7738422502579964</v>
      </c>
      <c r="U41" s="163">
        <f t="shared" si="9"/>
        <v>1.4</v>
      </c>
    </row>
    <row r="42" spans="1:21" s="15" customFormat="1" ht="16.5" customHeight="1">
      <c r="A42" s="275" t="s">
        <v>205</v>
      </c>
      <c r="B42" s="146">
        <v>0.9482571985278198</v>
      </c>
      <c r="C42" s="64">
        <f t="shared" si="0"/>
        <v>0.7</v>
      </c>
      <c r="D42" s="70">
        <v>1.2846260387811634</v>
      </c>
      <c r="E42" s="64">
        <f t="shared" si="1"/>
        <v>-0.30000000000000004</v>
      </c>
      <c r="F42" s="70">
        <v>0.7266608023865071</v>
      </c>
      <c r="G42" s="64">
        <f t="shared" si="2"/>
        <v>0.6</v>
      </c>
      <c r="H42" s="70">
        <v>1.1130239820634984</v>
      </c>
      <c r="I42" s="64">
        <f t="shared" si="3"/>
        <v>0.6000000000000001</v>
      </c>
      <c r="J42" s="70">
        <v>1.8302658486707566</v>
      </c>
      <c r="K42" s="64">
        <f t="shared" si="4"/>
        <v>0.6000000000000001</v>
      </c>
      <c r="L42" s="70">
        <v>3.466416647133891</v>
      </c>
      <c r="M42" s="64">
        <f t="shared" si="5"/>
        <v>0.20000000000000018</v>
      </c>
      <c r="N42" s="162">
        <v>1.5682508421365653</v>
      </c>
      <c r="O42" s="163">
        <f t="shared" si="6"/>
        <v>0.30000000000000004</v>
      </c>
      <c r="P42" s="146">
        <v>0.1751076182237</v>
      </c>
      <c r="Q42" s="64">
        <f t="shared" si="7"/>
        <v>0.1</v>
      </c>
      <c r="R42" s="70">
        <v>0.42520696298096117</v>
      </c>
      <c r="S42" s="64">
        <f t="shared" si="8"/>
        <v>0.5</v>
      </c>
      <c r="T42" s="162">
        <v>1.0120074827219934</v>
      </c>
      <c r="U42" s="163">
        <f t="shared" si="9"/>
        <v>0.19999999999999996</v>
      </c>
    </row>
    <row r="43" spans="1:21" s="15" customFormat="1" ht="16.5" customHeight="1">
      <c r="A43" s="275" t="s">
        <v>208</v>
      </c>
      <c r="B43" s="146">
        <v>2.8583076644319623</v>
      </c>
      <c r="C43" s="64">
        <f t="shared" si="0"/>
        <v>2</v>
      </c>
      <c r="D43" s="70">
        <v>2.0065092114299365</v>
      </c>
      <c r="E43" s="64">
        <f t="shared" si="1"/>
        <v>0.7</v>
      </c>
      <c r="F43" s="70">
        <v>0.680908376669535</v>
      </c>
      <c r="G43" s="64">
        <f t="shared" si="2"/>
        <v>0</v>
      </c>
      <c r="H43" s="70">
        <v>2.08309261674067</v>
      </c>
      <c r="I43" s="64">
        <f t="shared" si="3"/>
        <v>1</v>
      </c>
      <c r="J43" s="70">
        <v>3.612249299115808</v>
      </c>
      <c r="K43" s="64">
        <f t="shared" si="4"/>
        <v>1.8</v>
      </c>
      <c r="L43" s="70">
        <v>3.1309054429228005</v>
      </c>
      <c r="M43" s="64">
        <f t="shared" si="5"/>
        <v>-0.3999999999999999</v>
      </c>
      <c r="N43" s="162">
        <v>2.230128617504059</v>
      </c>
      <c r="O43" s="163">
        <f t="shared" si="6"/>
        <v>0.6000000000000001</v>
      </c>
      <c r="P43" s="146">
        <v>0.44798250134079276</v>
      </c>
      <c r="Q43" s="64">
        <f t="shared" si="7"/>
        <v>0.2</v>
      </c>
      <c r="R43" s="70">
        <v>0.816173206297169</v>
      </c>
      <c r="S43" s="64">
        <f t="shared" si="8"/>
        <v>0.4</v>
      </c>
      <c r="T43" s="162">
        <v>1.569998377668343</v>
      </c>
      <c r="U43" s="163">
        <f t="shared" si="9"/>
        <v>0.6000000000000001</v>
      </c>
    </row>
    <row r="44" spans="1:21" s="15" customFormat="1" ht="16.5" customHeight="1">
      <c r="A44" s="275" t="s">
        <v>218</v>
      </c>
      <c r="B44" s="146">
        <v>2.6838484642960956</v>
      </c>
      <c r="C44" s="64">
        <f t="shared" si="0"/>
        <v>-0.19999999999999973</v>
      </c>
      <c r="D44" s="70">
        <v>2.2560137457044673</v>
      </c>
      <c r="E44" s="64">
        <f t="shared" si="1"/>
        <v>0.2999999999999998</v>
      </c>
      <c r="F44" s="70">
        <v>1.8501764226906723</v>
      </c>
      <c r="G44" s="64">
        <f t="shared" si="2"/>
        <v>1.2</v>
      </c>
      <c r="H44" s="70">
        <v>2.229401809815522</v>
      </c>
      <c r="I44" s="64">
        <f t="shared" si="3"/>
        <v>0.10000000000000009</v>
      </c>
      <c r="J44" s="70">
        <v>2.3239646439566988</v>
      </c>
      <c r="K44" s="64">
        <f t="shared" si="4"/>
        <v>-1.3000000000000003</v>
      </c>
      <c r="L44" s="70">
        <v>2.396888174192707</v>
      </c>
      <c r="M44" s="64">
        <f t="shared" si="5"/>
        <v>-0.7000000000000002</v>
      </c>
      <c r="N44" s="162">
        <v>2.2784355938284895</v>
      </c>
      <c r="O44" s="163">
        <f t="shared" si="6"/>
        <v>0.09999999999999964</v>
      </c>
      <c r="P44" s="146">
        <v>0.8205763867369074</v>
      </c>
      <c r="Q44" s="64">
        <f t="shared" si="7"/>
        <v>0.4</v>
      </c>
      <c r="R44" s="70">
        <v>0.9671179883945842</v>
      </c>
      <c r="S44" s="64">
        <f t="shared" si="8"/>
        <v>0.19999999999999996</v>
      </c>
      <c r="T44" s="162">
        <v>1.7739571099830986</v>
      </c>
      <c r="U44" s="163">
        <f t="shared" si="9"/>
        <v>0.19999999999999996</v>
      </c>
    </row>
    <row r="45" spans="1:21" s="15" customFormat="1" ht="16.5" customHeight="1">
      <c r="A45" s="275" t="s">
        <v>219</v>
      </c>
      <c r="B45" s="146">
        <v>1.2888907857112373</v>
      </c>
      <c r="C45" s="64">
        <f t="shared" si="0"/>
        <v>-1.4000000000000001</v>
      </c>
      <c r="D45" s="70">
        <v>0.8008496469372524</v>
      </c>
      <c r="E45" s="64">
        <f t="shared" si="1"/>
        <v>-1.4999999999999998</v>
      </c>
      <c r="F45" s="70">
        <v>0.3779386330151816</v>
      </c>
      <c r="G45" s="64">
        <f t="shared" si="2"/>
        <v>-1.5</v>
      </c>
      <c r="H45" s="70">
        <v>1.164530408896704</v>
      </c>
      <c r="I45" s="64">
        <f t="shared" si="3"/>
        <v>-1.0000000000000002</v>
      </c>
      <c r="J45" s="70">
        <v>0.7267209710908801</v>
      </c>
      <c r="K45" s="64">
        <f t="shared" si="4"/>
        <v>-1.5999999999999999</v>
      </c>
      <c r="L45" s="70">
        <v>0.5360345269298229</v>
      </c>
      <c r="M45" s="64">
        <f t="shared" si="5"/>
        <v>-1.9</v>
      </c>
      <c r="N45" s="162">
        <v>0.8303390683247038</v>
      </c>
      <c r="O45" s="163">
        <f t="shared" si="6"/>
        <v>-1.4999999999999998</v>
      </c>
      <c r="P45" s="146">
        <v>0.5113075614723979</v>
      </c>
      <c r="Q45" s="64">
        <f t="shared" si="7"/>
        <v>-0.30000000000000004</v>
      </c>
      <c r="R45" s="70">
        <v>0.4039185583214534</v>
      </c>
      <c r="S45" s="64">
        <f t="shared" si="8"/>
        <v>-0.6</v>
      </c>
      <c r="T45" s="162">
        <v>0.6968415977653354</v>
      </c>
      <c r="U45" s="163">
        <f t="shared" si="9"/>
        <v>-1.1</v>
      </c>
    </row>
    <row r="46" spans="1:21" s="15" customFormat="1" ht="16.5" customHeight="1">
      <c r="A46" s="275" t="s">
        <v>221</v>
      </c>
      <c r="B46" s="146">
        <v>1.980440097799511</v>
      </c>
      <c r="C46" s="64">
        <f t="shared" si="0"/>
        <v>0.7</v>
      </c>
      <c r="D46" s="70">
        <v>0.7591573353577529</v>
      </c>
      <c r="E46" s="64">
        <f t="shared" si="1"/>
        <v>0</v>
      </c>
      <c r="F46" s="70">
        <v>1.1006979062811566</v>
      </c>
      <c r="G46" s="64">
        <f t="shared" si="2"/>
        <v>0.7000000000000001</v>
      </c>
      <c r="H46" s="70">
        <v>1.2302104538597853</v>
      </c>
      <c r="I46" s="64">
        <f t="shared" si="3"/>
        <v>0</v>
      </c>
      <c r="J46" s="70">
        <v>1.7814646086897397</v>
      </c>
      <c r="K46" s="64">
        <f t="shared" si="4"/>
        <v>1.1</v>
      </c>
      <c r="L46" s="70">
        <v>-0.7219933294094565</v>
      </c>
      <c r="M46" s="64">
        <f t="shared" si="5"/>
        <v>-1.2</v>
      </c>
      <c r="N46" s="162">
        <v>0.8198779549684923</v>
      </c>
      <c r="O46" s="163">
        <f t="shared" si="6"/>
        <v>0</v>
      </c>
      <c r="P46" s="146">
        <v>0.5687885702723665</v>
      </c>
      <c r="Q46" s="64">
        <f t="shared" si="7"/>
        <v>0.09999999999999998</v>
      </c>
      <c r="R46" s="70">
        <v>0.6954425332653346</v>
      </c>
      <c r="S46" s="64">
        <f t="shared" si="8"/>
        <v>0.29999999999999993</v>
      </c>
      <c r="T46" s="162">
        <v>0.7475391002376041</v>
      </c>
      <c r="U46" s="163">
        <f t="shared" si="9"/>
        <v>0</v>
      </c>
    </row>
    <row r="47" spans="1:21" s="15" customFormat="1" ht="16.5" customHeight="1">
      <c r="A47" s="275" t="s">
        <v>222</v>
      </c>
      <c r="B47" s="146">
        <v>2.1410863195853054</v>
      </c>
      <c r="C47" s="64">
        <f t="shared" si="0"/>
        <v>0.10000000000000009</v>
      </c>
      <c r="D47" s="70">
        <v>1.1333837841643055</v>
      </c>
      <c r="E47" s="64">
        <f t="shared" si="1"/>
        <v>0.30000000000000004</v>
      </c>
      <c r="F47" s="70">
        <v>0.9849779616803094</v>
      </c>
      <c r="G47" s="64">
        <f t="shared" si="2"/>
        <v>-0.10000000000000009</v>
      </c>
      <c r="H47" s="70">
        <v>1.169206094627105</v>
      </c>
      <c r="I47" s="64">
        <f t="shared" si="3"/>
        <v>0</v>
      </c>
      <c r="J47" s="70">
        <v>1.7210144927536233</v>
      </c>
      <c r="K47" s="64">
        <f t="shared" si="4"/>
        <v>-0.10000000000000009</v>
      </c>
      <c r="L47" s="70">
        <v>0.5205027294655326</v>
      </c>
      <c r="M47" s="64">
        <f t="shared" si="5"/>
        <v>1.2</v>
      </c>
      <c r="N47" s="162">
        <v>1.173276977172111</v>
      </c>
      <c r="O47" s="163">
        <f t="shared" si="6"/>
        <v>0.3999999999999999</v>
      </c>
      <c r="P47" s="146">
        <v>0.4789948051046499</v>
      </c>
      <c r="Q47" s="64">
        <f t="shared" si="7"/>
        <v>-0.09999999999999998</v>
      </c>
      <c r="R47" s="70">
        <v>0.9279052831872959</v>
      </c>
      <c r="S47" s="64">
        <f t="shared" si="8"/>
        <v>0.20000000000000007</v>
      </c>
      <c r="T47" s="162">
        <v>0.9711495426846761</v>
      </c>
      <c r="U47" s="163">
        <f t="shared" si="9"/>
        <v>0.30000000000000004</v>
      </c>
    </row>
    <row r="48" spans="1:21" s="15" customFormat="1" ht="16.5" customHeight="1">
      <c r="A48" s="275" t="s">
        <v>223</v>
      </c>
      <c r="B48" s="146">
        <v>1.5455479843161142</v>
      </c>
      <c r="C48" s="64">
        <f t="shared" si="0"/>
        <v>-0.6000000000000001</v>
      </c>
      <c r="D48" s="70">
        <v>1.514215738473006</v>
      </c>
      <c r="E48" s="64">
        <f t="shared" si="1"/>
        <v>0.3999999999999999</v>
      </c>
      <c r="F48" s="70">
        <v>0.6896127085770581</v>
      </c>
      <c r="G48" s="64">
        <f t="shared" si="2"/>
        <v>-0.30000000000000004</v>
      </c>
      <c r="H48" s="70">
        <v>1.1822236552205923</v>
      </c>
      <c r="I48" s="64">
        <f t="shared" si="3"/>
        <v>0</v>
      </c>
      <c r="J48" s="70">
        <v>2.03910027328148</v>
      </c>
      <c r="K48" s="64">
        <f t="shared" si="4"/>
        <v>0.30000000000000004</v>
      </c>
      <c r="L48" s="70">
        <v>2.66081303968177</v>
      </c>
      <c r="M48" s="64">
        <f t="shared" si="5"/>
        <v>2.2</v>
      </c>
      <c r="N48" s="162">
        <v>1.6320452609927736</v>
      </c>
      <c r="O48" s="163">
        <f t="shared" si="6"/>
        <v>0.40000000000000013</v>
      </c>
      <c r="P48" s="146">
        <v>0.6665045001216249</v>
      </c>
      <c r="Q48" s="64">
        <f t="shared" si="7"/>
        <v>0.19999999999999996</v>
      </c>
      <c r="R48" s="70">
        <v>1.0644397357596909</v>
      </c>
      <c r="S48" s="64">
        <f t="shared" si="8"/>
        <v>0.20000000000000007</v>
      </c>
      <c r="T48" s="162">
        <v>1.3158953473258108</v>
      </c>
      <c r="U48" s="163">
        <f t="shared" si="9"/>
        <v>0.30000000000000004</v>
      </c>
    </row>
    <row r="49" spans="1:21" s="15" customFormat="1" ht="16.5" customHeight="1">
      <c r="A49" s="275" t="s">
        <v>269</v>
      </c>
      <c r="B49" s="146">
        <v>1.9043383334007198</v>
      </c>
      <c r="C49" s="64">
        <f t="shared" si="0"/>
        <v>0.3999999999999999</v>
      </c>
      <c r="D49" s="70">
        <v>1.3464294945602369</v>
      </c>
      <c r="E49" s="64">
        <f t="shared" si="1"/>
        <v>-0.19999999999999996</v>
      </c>
      <c r="F49" s="70">
        <v>1.4998523767345733</v>
      </c>
      <c r="G49" s="64">
        <f t="shared" si="2"/>
        <v>0.8</v>
      </c>
      <c r="H49" s="70">
        <v>1.938436056875763</v>
      </c>
      <c r="I49" s="64">
        <f t="shared" si="3"/>
        <v>0.7</v>
      </c>
      <c r="J49" s="70">
        <v>2.2997920735933466</v>
      </c>
      <c r="K49" s="64">
        <f t="shared" si="4"/>
        <v>0.2999999999999998</v>
      </c>
      <c r="L49" s="70">
        <v>0.6147483723139687</v>
      </c>
      <c r="M49" s="64">
        <f t="shared" si="5"/>
        <v>-2.1</v>
      </c>
      <c r="N49" s="162">
        <v>1.5758523797109008</v>
      </c>
      <c r="O49" s="163">
        <f t="shared" si="6"/>
        <v>0</v>
      </c>
      <c r="P49" s="146">
        <v>1.0641300002351668</v>
      </c>
      <c r="Q49" s="64">
        <f t="shared" si="7"/>
        <v>0.40000000000000013</v>
      </c>
      <c r="R49" s="70">
        <v>1.4236199958128823</v>
      </c>
      <c r="S49" s="64">
        <f t="shared" si="8"/>
        <v>0.2999999999999998</v>
      </c>
      <c r="T49" s="162">
        <v>1.4264786177389375</v>
      </c>
      <c r="U49" s="163">
        <f t="shared" si="9"/>
        <v>0.09999999999999987</v>
      </c>
    </row>
    <row r="50" spans="1:21" s="15" customFormat="1" ht="15.75" customHeight="1">
      <c r="A50" s="275" t="s">
        <v>298</v>
      </c>
      <c r="B50" s="146">
        <v>0.843280708509819</v>
      </c>
      <c r="C50" s="64">
        <f>ROUND(B50,1)-ROUND(B49,1)</f>
        <v>-1.0999999999999999</v>
      </c>
      <c r="D50" s="70">
        <v>0.5808895030451917</v>
      </c>
      <c r="E50" s="64">
        <f>ROUND(D50,1)-ROUND(D49,1)</f>
        <v>-0.7000000000000001</v>
      </c>
      <c r="F50" s="70">
        <v>0.5656961834364158</v>
      </c>
      <c r="G50" s="64">
        <f>ROUND(F50,1)-ROUND(F49,1)</f>
        <v>-0.9</v>
      </c>
      <c r="H50" s="70">
        <v>0.9507876298222657</v>
      </c>
      <c r="I50" s="64">
        <f>ROUND(H50,1)-ROUND(H49,1)</f>
        <v>-0.8999999999999999</v>
      </c>
      <c r="J50" s="70">
        <v>0.6421956330696951</v>
      </c>
      <c r="K50" s="64">
        <f>ROUND(J50,1)-ROUND(J49,1)</f>
        <v>-1.6999999999999997</v>
      </c>
      <c r="L50" s="70">
        <v>-0.44110222411181677</v>
      </c>
      <c r="M50" s="64">
        <f>ROUND(L50,1)-ROUND(L49,1)</f>
        <v>-1</v>
      </c>
      <c r="N50" s="162">
        <v>0.5358366953946301</v>
      </c>
      <c r="O50" s="163">
        <f>ROUND(N50,1)-ROUND(N49,1)</f>
        <v>-1.1</v>
      </c>
      <c r="P50" s="146">
        <v>0.4922224589814618</v>
      </c>
      <c r="Q50" s="64">
        <f>ROUND(P50,1)-ROUND(P49,1)</f>
        <v>-0.6000000000000001</v>
      </c>
      <c r="R50" s="70">
        <v>1.0959509822500157</v>
      </c>
      <c r="S50" s="64">
        <f>ROUND(R50,1)-ROUND(R49,1)</f>
        <v>-0.2999999999999998</v>
      </c>
      <c r="T50" s="162">
        <v>0.5789182787208844</v>
      </c>
      <c r="U50" s="163">
        <f>ROUND(T50,1)-ROUND(T49,1)</f>
        <v>-0.7999999999999999</v>
      </c>
    </row>
    <row r="51" spans="1:21" s="15" customFormat="1" ht="15.75" customHeight="1" thickBot="1">
      <c r="A51" s="275" t="s">
        <v>304</v>
      </c>
      <c r="B51" s="146">
        <f>AVERAGE(B84:B95)</f>
        <v>1.0389872767822825</v>
      </c>
      <c r="C51" s="64">
        <f>ROUND(B51,1)-ROUND(B50,1)</f>
        <v>0.19999999999999996</v>
      </c>
      <c r="D51" s="70">
        <f>AVERAGE(D84:D95)</f>
        <v>0.683345766549246</v>
      </c>
      <c r="E51" s="64">
        <f>ROUND(D51,1)-ROUND(D50,1)</f>
        <v>0.09999999999999998</v>
      </c>
      <c r="F51" s="70">
        <f>AVERAGE(F84:F95)</f>
        <v>0.603838500814053</v>
      </c>
      <c r="G51" s="64">
        <f>ROUND(F51,1)-ROUND(F50,1)</f>
        <v>0</v>
      </c>
      <c r="H51" s="70">
        <f>AVERAGE(H84:H95)</f>
        <v>0.37931003001098534</v>
      </c>
      <c r="I51" s="64">
        <f>ROUND(H51,1)-ROUND(H50,1)</f>
        <v>-0.6</v>
      </c>
      <c r="J51" s="70">
        <f>AVERAGE(J84:J95)</f>
        <v>0.5083057147277548</v>
      </c>
      <c r="K51" s="64">
        <f>ROUND(J51,1)-ROUND(J50,1)</f>
        <v>-0.09999999999999998</v>
      </c>
      <c r="L51" s="70">
        <v>-0.44110222411181677</v>
      </c>
      <c r="M51" s="64">
        <f>ROUND(L51,1)-ROUND(L50,1)</f>
        <v>0</v>
      </c>
      <c r="N51" s="162">
        <f>AVERAGE(N84:N95)</f>
        <v>0.6183692878570041</v>
      </c>
      <c r="O51" s="163">
        <f>ROUND(N51,1)-ROUND(N50,1)</f>
        <v>0.09999999999999998</v>
      </c>
      <c r="P51" s="146">
        <f>AVERAGE(P84:P95)</f>
        <v>0.32877998662823155</v>
      </c>
      <c r="Q51" s="64">
        <f>ROUND(P51,1)-ROUND(P50,1)</f>
        <v>-0.2</v>
      </c>
      <c r="R51" s="70">
        <f>AVERAGE(R84:R95)</f>
        <v>0.6821139063440121</v>
      </c>
      <c r="S51" s="64">
        <f>ROUND(R51,1)-ROUND(R50,1)</f>
        <v>-0.40000000000000013</v>
      </c>
      <c r="T51" s="162">
        <f>AVERAGE(T84:T95)</f>
        <v>0.5356274319044795</v>
      </c>
      <c r="U51" s="163">
        <f>ROUND(T51,1)-ROUND(T50,1)</f>
        <v>-0.09999999999999998</v>
      </c>
    </row>
    <row r="52" spans="1:21" s="321" customFormat="1" ht="16.5" customHeight="1" hidden="1">
      <c r="A52" s="314" t="s">
        <v>273</v>
      </c>
      <c r="B52" s="315">
        <v>0.7274490785645005</v>
      </c>
      <c r="C52" s="316"/>
      <c r="D52" s="317">
        <v>1.45472786556308</v>
      </c>
      <c r="E52" s="316"/>
      <c r="F52" s="317">
        <v>0.9960159362549801</v>
      </c>
      <c r="G52" s="316"/>
      <c r="H52" s="317">
        <v>0.39032006245121</v>
      </c>
      <c r="I52" s="316"/>
      <c r="J52" s="317">
        <v>0.7892659826361484</v>
      </c>
      <c r="K52" s="316"/>
      <c r="L52" s="317">
        <v>1.5101043748612037</v>
      </c>
      <c r="M52" s="316"/>
      <c r="N52" s="318">
        <v>1.0081847254593745</v>
      </c>
      <c r="O52" s="319"/>
      <c r="P52" s="315">
        <v>0.33165104542177365</v>
      </c>
      <c r="Q52" s="316"/>
      <c r="R52" s="317">
        <v>0.6371455877668047</v>
      </c>
      <c r="S52" s="316"/>
      <c r="T52" s="318">
        <v>0.802860849139291</v>
      </c>
      <c r="U52" s="320"/>
    </row>
    <row r="53" spans="1:21" s="321" customFormat="1" ht="16.5" customHeight="1" hidden="1">
      <c r="A53" s="314" t="s">
        <v>274</v>
      </c>
      <c r="B53" s="315">
        <v>0.6087437742114</v>
      </c>
      <c r="C53" s="316"/>
      <c r="D53" s="317">
        <v>1.3568813267284083</v>
      </c>
      <c r="E53" s="316"/>
      <c r="F53" s="317">
        <v>0.5409060175794456</v>
      </c>
      <c r="G53" s="316"/>
      <c r="H53" s="317">
        <v>0.7537688442211055</v>
      </c>
      <c r="I53" s="316"/>
      <c r="J53" s="317">
        <v>2.285318559556787</v>
      </c>
      <c r="K53" s="316"/>
      <c r="L53" s="317">
        <v>3.6230110159118727</v>
      </c>
      <c r="M53" s="316"/>
      <c r="N53" s="318">
        <v>1.6397937918174839</v>
      </c>
      <c r="O53" s="319"/>
      <c r="P53" s="315">
        <v>0.6399554813578185</v>
      </c>
      <c r="Q53" s="316"/>
      <c r="R53" s="317">
        <v>0.5830009205277692</v>
      </c>
      <c r="S53" s="316"/>
      <c r="T53" s="318">
        <v>1.2691328754227538</v>
      </c>
      <c r="U53" s="320"/>
    </row>
    <row r="54" spans="1:21" s="321" customFormat="1" ht="16.5" customHeight="1" hidden="1">
      <c r="A54" s="314" t="s">
        <v>275</v>
      </c>
      <c r="B54" s="315">
        <v>1.0596026490066226</v>
      </c>
      <c r="C54" s="316"/>
      <c r="D54" s="317">
        <v>2.4878173890741215</v>
      </c>
      <c r="E54" s="316"/>
      <c r="F54" s="317">
        <v>0.7304601899196494</v>
      </c>
      <c r="G54" s="316"/>
      <c r="H54" s="317">
        <v>0.8067542213883677</v>
      </c>
      <c r="I54" s="316"/>
      <c r="J54" s="317">
        <v>1.495016611295681</v>
      </c>
      <c r="K54" s="316"/>
      <c r="L54" s="317">
        <v>4.621380846325167</v>
      </c>
      <c r="M54" s="316"/>
      <c r="N54" s="318">
        <v>2.0272948638088226</v>
      </c>
      <c r="O54" s="319"/>
      <c r="P54" s="315">
        <v>0.2640722724113968</v>
      </c>
      <c r="Q54" s="316"/>
      <c r="R54" s="317">
        <v>0.992489270386266</v>
      </c>
      <c r="S54" s="316"/>
      <c r="T54" s="318">
        <v>1.448464068294731</v>
      </c>
      <c r="U54" s="320"/>
    </row>
    <row r="55" spans="1:21" s="321" customFormat="1" ht="16.5" customHeight="1" hidden="1">
      <c r="A55" s="314" t="s">
        <v>276</v>
      </c>
      <c r="B55" s="315">
        <v>1.2750455373406193</v>
      </c>
      <c r="C55" s="316"/>
      <c r="D55" s="317">
        <v>2.275920202304018</v>
      </c>
      <c r="E55" s="316"/>
      <c r="F55" s="317">
        <v>0.9495982468955442</v>
      </c>
      <c r="G55" s="316"/>
      <c r="H55" s="317">
        <v>1.0610573343261356</v>
      </c>
      <c r="I55" s="316"/>
      <c r="J55" s="317">
        <v>1.7691659646166806</v>
      </c>
      <c r="K55" s="316"/>
      <c r="L55" s="317">
        <v>4.250495891187305</v>
      </c>
      <c r="M55" s="316"/>
      <c r="N55" s="318">
        <v>2.0334650244015804</v>
      </c>
      <c r="O55" s="319"/>
      <c r="P55" s="315">
        <v>0.2402487280949689</v>
      </c>
      <c r="Q55" s="316"/>
      <c r="R55" s="317">
        <v>0.9668508287292817</v>
      </c>
      <c r="S55" s="316"/>
      <c r="T55" s="318">
        <v>1.440447183603268</v>
      </c>
      <c r="U55" s="320"/>
    </row>
    <row r="56" spans="1:21" s="321" customFormat="1" ht="16.5" customHeight="1" hidden="1">
      <c r="A56" s="314" t="s">
        <v>277</v>
      </c>
      <c r="B56" s="315">
        <v>1.9554342883128695</v>
      </c>
      <c r="C56" s="316"/>
      <c r="D56" s="317">
        <v>3.237139272271016</v>
      </c>
      <c r="E56" s="316"/>
      <c r="F56" s="317">
        <v>1.7322834645669292</v>
      </c>
      <c r="G56" s="316"/>
      <c r="H56" s="317">
        <v>1.5611990008326395</v>
      </c>
      <c r="I56" s="316"/>
      <c r="J56" s="317">
        <v>3.888419273034658</v>
      </c>
      <c r="K56" s="316"/>
      <c r="L56" s="317">
        <v>6.352288488210818</v>
      </c>
      <c r="M56" s="316"/>
      <c r="N56" s="318">
        <v>3.1913645430012902</v>
      </c>
      <c r="O56" s="319"/>
      <c r="P56" s="315">
        <v>0.6250868176135574</v>
      </c>
      <c r="Q56" s="316"/>
      <c r="R56" s="317">
        <v>0.7948335817188277</v>
      </c>
      <c r="S56" s="316"/>
      <c r="T56" s="318">
        <v>2.196597219765838</v>
      </c>
      <c r="U56" s="320"/>
    </row>
    <row r="57" spans="1:21" s="321" customFormat="1" ht="16.5" customHeight="1" hidden="1">
      <c r="A57" s="314" t="s">
        <v>278</v>
      </c>
      <c r="B57" s="315">
        <v>1.9036046982584043</v>
      </c>
      <c r="C57" s="316"/>
      <c r="D57" s="317">
        <v>2.572592969943963</v>
      </c>
      <c r="E57" s="316"/>
      <c r="F57" s="317">
        <v>1.173512154233026</v>
      </c>
      <c r="G57" s="316"/>
      <c r="H57" s="317">
        <v>2.260519247985676</v>
      </c>
      <c r="I57" s="316"/>
      <c r="J57" s="317">
        <v>2.052545155993432</v>
      </c>
      <c r="K57" s="316"/>
      <c r="L57" s="317">
        <v>3.500129634430905</v>
      </c>
      <c r="M57" s="316"/>
      <c r="N57" s="318">
        <v>2.469207868775903</v>
      </c>
      <c r="O57" s="319"/>
      <c r="P57" s="315">
        <v>0.6584723441615452</v>
      </c>
      <c r="Q57" s="316"/>
      <c r="R57" s="317">
        <v>1.24822695035461</v>
      </c>
      <c r="S57" s="316"/>
      <c r="T57" s="318">
        <v>1.8624954528919608</v>
      </c>
      <c r="U57" s="320"/>
    </row>
    <row r="58" spans="1:21" s="321" customFormat="1" ht="16.5" customHeight="1" hidden="1">
      <c r="A58" s="314" t="s">
        <v>279</v>
      </c>
      <c r="B58" s="315">
        <v>2.793994995829858</v>
      </c>
      <c r="C58" s="316"/>
      <c r="D58" s="317">
        <v>2.131484334874165</v>
      </c>
      <c r="E58" s="316"/>
      <c r="F58" s="317">
        <v>1.4567266495287061</v>
      </c>
      <c r="G58" s="316"/>
      <c r="H58" s="317">
        <v>3.6158452326116994</v>
      </c>
      <c r="I58" s="316"/>
      <c r="J58" s="317">
        <v>2.5552486187845305</v>
      </c>
      <c r="K58" s="316"/>
      <c r="L58" s="317">
        <v>3.23656990323657</v>
      </c>
      <c r="M58" s="316"/>
      <c r="N58" s="318">
        <v>2.819155484426936</v>
      </c>
      <c r="O58" s="319"/>
      <c r="P58" s="315">
        <v>1.3301259374557803</v>
      </c>
      <c r="Q58" s="316"/>
      <c r="R58" s="317">
        <v>1.9001701644923426</v>
      </c>
      <c r="S58" s="316"/>
      <c r="T58" s="318">
        <v>2.3063452438615446</v>
      </c>
      <c r="U58" s="320"/>
    </row>
    <row r="59" spans="1:21" s="321" customFormat="1" ht="16.5" customHeight="1" hidden="1">
      <c r="A59" s="314" t="s">
        <v>280</v>
      </c>
      <c r="B59" s="315">
        <v>2.4254674077817078</v>
      </c>
      <c r="C59" s="316"/>
      <c r="D59" s="317">
        <v>1.1523226503420958</v>
      </c>
      <c r="E59" s="316"/>
      <c r="F59" s="317">
        <v>0.9779951100244498</v>
      </c>
      <c r="G59" s="316"/>
      <c r="H59" s="317">
        <v>2.376543209876543</v>
      </c>
      <c r="I59" s="316"/>
      <c r="J59" s="317">
        <v>2.813299232736573</v>
      </c>
      <c r="K59" s="316"/>
      <c r="L59" s="317">
        <v>0.9760425909494232</v>
      </c>
      <c r="M59" s="316"/>
      <c r="N59" s="318">
        <v>1.7707509881422925</v>
      </c>
      <c r="O59" s="319"/>
      <c r="P59" s="315">
        <v>1.0685335298452467</v>
      </c>
      <c r="Q59" s="316"/>
      <c r="R59" s="317">
        <v>1.8443997317236756</v>
      </c>
      <c r="S59" s="316"/>
      <c r="T59" s="318">
        <v>1.6001899335232668</v>
      </c>
      <c r="U59" s="320"/>
    </row>
    <row r="60" spans="1:21" s="321" customFormat="1" ht="16.5" customHeight="1" hidden="1">
      <c r="A60" s="314" t="s">
        <v>281</v>
      </c>
      <c r="B60" s="315">
        <v>2.0581113801452786</v>
      </c>
      <c r="C60" s="316"/>
      <c r="D60" s="317">
        <v>0.10643959552953698</v>
      </c>
      <c r="E60" s="316"/>
      <c r="F60" s="317">
        <v>1.7692852087756548</v>
      </c>
      <c r="G60" s="316"/>
      <c r="H60" s="317">
        <v>2.0157756354075373</v>
      </c>
      <c r="I60" s="316"/>
      <c r="J60" s="317">
        <v>2.3391812865497075</v>
      </c>
      <c r="K60" s="316"/>
      <c r="L60" s="317">
        <v>0.7991182143841279</v>
      </c>
      <c r="M60" s="316"/>
      <c r="N60" s="318">
        <v>1.3538640325392215</v>
      </c>
      <c r="O60" s="319"/>
      <c r="P60" s="315">
        <v>1.1416861826697893</v>
      </c>
      <c r="Q60" s="316"/>
      <c r="R60" s="317">
        <v>0.7303218826075196</v>
      </c>
      <c r="S60" s="316"/>
      <c r="T60" s="318">
        <v>1.2185010274342982</v>
      </c>
      <c r="U60" s="320"/>
    </row>
    <row r="61" spans="1:21" s="321" customFormat="1" ht="16.5" customHeight="1" hidden="1">
      <c r="A61" s="314" t="s">
        <v>282</v>
      </c>
      <c r="B61" s="315">
        <v>2.625622453598914</v>
      </c>
      <c r="C61" s="316"/>
      <c r="D61" s="317">
        <v>-0.4199475065616798</v>
      </c>
      <c r="E61" s="316"/>
      <c r="F61" s="317">
        <v>0.7342143906020557</v>
      </c>
      <c r="G61" s="316"/>
      <c r="H61" s="317">
        <v>1.9045379731953915</v>
      </c>
      <c r="I61" s="316"/>
      <c r="J61" s="317">
        <v>3.125</v>
      </c>
      <c r="K61" s="316"/>
      <c r="L61" s="317">
        <v>0.548033526756931</v>
      </c>
      <c r="M61" s="316"/>
      <c r="N61" s="318">
        <v>1.1863136863136865</v>
      </c>
      <c r="O61" s="319"/>
      <c r="P61" s="315">
        <v>1.0837849103793247</v>
      </c>
      <c r="Q61" s="316"/>
      <c r="R61" s="317">
        <v>1.0367298578199051</v>
      </c>
      <c r="S61" s="316"/>
      <c r="T61" s="318">
        <v>1.139568994697055</v>
      </c>
      <c r="U61" s="320"/>
    </row>
    <row r="62" spans="1:21" s="321" customFormat="1" ht="16.5" customHeight="1" hidden="1">
      <c r="A62" s="314" t="s">
        <v>283</v>
      </c>
      <c r="B62" s="315">
        <v>1.456058242329693</v>
      </c>
      <c r="C62" s="316"/>
      <c r="D62" s="317">
        <v>0.4260651629072682</v>
      </c>
      <c r="E62" s="316"/>
      <c r="F62" s="317">
        <v>1.488095238095238</v>
      </c>
      <c r="G62" s="316"/>
      <c r="H62" s="317">
        <v>1.5228426395939088</v>
      </c>
      <c r="I62" s="316"/>
      <c r="J62" s="317">
        <v>2.8181818181818183</v>
      </c>
      <c r="K62" s="316"/>
      <c r="L62" s="317">
        <v>0</v>
      </c>
      <c r="M62" s="316"/>
      <c r="N62" s="318">
        <v>1.0263929618768328</v>
      </c>
      <c r="O62" s="319"/>
      <c r="P62" s="315">
        <v>0.8604794099569761</v>
      </c>
      <c r="Q62" s="316"/>
      <c r="R62" s="317">
        <v>1.278772378516624</v>
      </c>
      <c r="S62" s="316"/>
      <c r="T62" s="318">
        <v>1.015228426395939</v>
      </c>
      <c r="U62" s="320"/>
    </row>
    <row r="63" spans="1:21" s="321" customFormat="1" ht="16.5" customHeight="1" hidden="1">
      <c r="A63" s="314" t="s">
        <v>270</v>
      </c>
      <c r="B63" s="315">
        <v>1.1581067472306144</v>
      </c>
      <c r="C63" s="316"/>
      <c r="D63" s="317">
        <v>0.6060606060606061</v>
      </c>
      <c r="E63" s="316"/>
      <c r="F63" s="317">
        <v>0.3167062549485352</v>
      </c>
      <c r="G63" s="316"/>
      <c r="H63" s="317">
        <v>2.247191011235955</v>
      </c>
      <c r="I63" s="316"/>
      <c r="J63" s="317">
        <v>2.3161551823972206</v>
      </c>
      <c r="K63" s="316"/>
      <c r="L63" s="317">
        <v>1.098546042003231</v>
      </c>
      <c r="M63" s="316"/>
      <c r="N63" s="318">
        <v>1.3524542380785822</v>
      </c>
      <c r="O63" s="319"/>
      <c r="P63" s="315">
        <v>0.931439914490762</v>
      </c>
      <c r="Q63" s="316"/>
      <c r="R63" s="317">
        <v>2.066590126291619</v>
      </c>
      <c r="S63" s="316"/>
      <c r="T63" s="318">
        <v>1.365029581581011</v>
      </c>
      <c r="U63" s="320"/>
    </row>
    <row r="64" spans="1:21" s="321" customFormat="1" ht="16.5" customHeight="1" hidden="1">
      <c r="A64" s="322" t="s">
        <v>229</v>
      </c>
      <c r="B64" s="323">
        <v>0.8893280632411068</v>
      </c>
      <c r="C64" s="324">
        <f aca="true" t="shared" si="10" ref="C64:E79">ROUND(B64,1)-ROUND(B52,1)</f>
        <v>0.20000000000000007</v>
      </c>
      <c r="D64" s="325">
        <v>2.160410477990818</v>
      </c>
      <c r="E64" s="324">
        <f t="shared" si="10"/>
        <v>0.7000000000000002</v>
      </c>
      <c r="F64" s="325">
        <v>0.06958942240779402</v>
      </c>
      <c r="G64" s="324">
        <f aca="true" t="shared" si="11" ref="G64:G82">ROUND(F64,1)-ROUND(F52,1)</f>
        <v>-0.9</v>
      </c>
      <c r="H64" s="325">
        <v>2.096317280453258</v>
      </c>
      <c r="I64" s="324">
        <f aca="true" t="shared" si="12" ref="I64:I82">ROUND(H64,1)-ROUND(H52,1)</f>
        <v>1.7000000000000002</v>
      </c>
      <c r="J64" s="325">
        <v>1.276595744680851</v>
      </c>
      <c r="K64" s="324">
        <f aca="true" t="shared" si="13" ref="K64:K82">ROUND(J64,1)-ROUND(J52,1)</f>
        <v>0.5</v>
      </c>
      <c r="L64" s="325">
        <v>1.0086027884900624</v>
      </c>
      <c r="M64" s="324">
        <f aca="true" t="shared" si="14" ref="M64:M82">ROUND(L64,1)-ROUND(L52,1)</f>
        <v>-0.5</v>
      </c>
      <c r="N64" s="326">
        <v>1.523081446633343</v>
      </c>
      <c r="O64" s="327">
        <f aca="true" t="shared" si="15" ref="O64:O82">ROUND(N64,1)-ROUND(N52,1)</f>
        <v>0.5</v>
      </c>
      <c r="P64" s="323">
        <v>1.0939422945439627</v>
      </c>
      <c r="Q64" s="324">
        <f aca="true" t="shared" si="16" ref="Q64:Q82">ROUND(P64,1)-ROUND(P52,1)</f>
        <v>0.8</v>
      </c>
      <c r="R64" s="325">
        <v>1.203635470400393</v>
      </c>
      <c r="S64" s="324">
        <f aca="true" t="shared" si="17" ref="S64:S82">ROUND(R64,1)-ROUND(R52,1)</f>
        <v>0.6</v>
      </c>
      <c r="T64" s="326">
        <v>1.3667265490154636</v>
      </c>
      <c r="U64" s="327">
        <f aca="true" t="shared" si="18" ref="U64:U82">ROUND(T64,1)-ROUND(T52,1)</f>
        <v>0.5999999999999999</v>
      </c>
    </row>
    <row r="65" spans="1:21" s="321" customFormat="1" ht="16.5" customHeight="1" hidden="1">
      <c r="A65" s="314" t="s">
        <v>274</v>
      </c>
      <c r="B65" s="315">
        <v>1.541733120680489</v>
      </c>
      <c r="C65" s="316">
        <f t="shared" si="10"/>
        <v>0.9</v>
      </c>
      <c r="D65" s="317">
        <v>1.0752688172043012</v>
      </c>
      <c r="E65" s="316">
        <f t="shared" si="10"/>
        <v>-0.2999999999999998</v>
      </c>
      <c r="F65" s="317">
        <v>0.13386880856760375</v>
      </c>
      <c r="G65" s="316">
        <f t="shared" si="11"/>
        <v>-0.4</v>
      </c>
      <c r="H65" s="317">
        <v>0.8840864440078585</v>
      </c>
      <c r="I65" s="316">
        <f t="shared" si="12"/>
        <v>0.09999999999999998</v>
      </c>
      <c r="J65" s="317">
        <v>0.7182761372705506</v>
      </c>
      <c r="K65" s="316">
        <f t="shared" si="13"/>
        <v>-1.5999999999999999</v>
      </c>
      <c r="L65" s="317">
        <v>0.45706823375775385</v>
      </c>
      <c r="M65" s="316">
        <f t="shared" si="14"/>
        <v>-3.1</v>
      </c>
      <c r="N65" s="318">
        <v>0.8410672853828306</v>
      </c>
      <c r="O65" s="319">
        <f t="shared" si="15"/>
        <v>-0.8</v>
      </c>
      <c r="P65" s="315">
        <v>1.0975772988890375</v>
      </c>
      <c r="Q65" s="316">
        <f t="shared" si="16"/>
        <v>0.5000000000000001</v>
      </c>
      <c r="R65" s="317">
        <v>1.7887087758524316</v>
      </c>
      <c r="S65" s="316">
        <f t="shared" si="17"/>
        <v>1.2000000000000002</v>
      </c>
      <c r="T65" s="318">
        <v>1.02866838700555</v>
      </c>
      <c r="U65" s="320">
        <f t="shared" si="18"/>
        <v>-0.30000000000000004</v>
      </c>
    </row>
    <row r="66" spans="1:21" s="321" customFormat="1" ht="16.5" customHeight="1" hidden="1">
      <c r="A66" s="314" t="s">
        <v>297</v>
      </c>
      <c r="B66" s="315">
        <v>2.0675743822491177</v>
      </c>
      <c r="C66" s="316">
        <f t="shared" si="10"/>
        <v>1</v>
      </c>
      <c r="D66" s="317">
        <v>2.223442217952237</v>
      </c>
      <c r="E66" s="316">
        <f t="shared" si="10"/>
        <v>-0.2999999999999998</v>
      </c>
      <c r="F66" s="317">
        <v>4.4692737430167595</v>
      </c>
      <c r="G66" s="316">
        <f t="shared" si="11"/>
        <v>3.8</v>
      </c>
      <c r="H66" s="317">
        <v>0.38410400354557545</v>
      </c>
      <c r="I66" s="316">
        <f t="shared" si="12"/>
        <v>-0.4</v>
      </c>
      <c r="J66" s="317">
        <v>2.20125786163522</v>
      </c>
      <c r="K66" s="316">
        <f t="shared" si="13"/>
        <v>0.7000000000000002</v>
      </c>
      <c r="L66" s="317">
        <v>-0.59447983014862</v>
      </c>
      <c r="M66" s="316">
        <f t="shared" si="14"/>
        <v>-5.199999999999999</v>
      </c>
      <c r="N66" s="318">
        <v>1.327057222253729</v>
      </c>
      <c r="O66" s="319">
        <f t="shared" si="15"/>
        <v>-0.7</v>
      </c>
      <c r="P66" s="315">
        <v>1.1226374875657241</v>
      </c>
      <c r="Q66" s="316">
        <f t="shared" si="16"/>
        <v>0.8</v>
      </c>
      <c r="R66" s="317">
        <v>1.1432009626955475</v>
      </c>
      <c r="S66" s="316">
        <f t="shared" si="17"/>
        <v>0.10000000000000009</v>
      </c>
      <c r="T66" s="318">
        <v>1.2538401085946989</v>
      </c>
      <c r="U66" s="320">
        <f t="shared" si="18"/>
        <v>-0.09999999999999987</v>
      </c>
    </row>
    <row r="67" spans="1:21" s="321" customFormat="1" ht="16.5" customHeight="1" hidden="1">
      <c r="A67" s="314" t="s">
        <v>276</v>
      </c>
      <c r="B67" s="315">
        <v>0.9994739610731194</v>
      </c>
      <c r="C67" s="316">
        <f t="shared" si="10"/>
        <v>-0.30000000000000004</v>
      </c>
      <c r="D67" s="317">
        <v>1.8512898330804248</v>
      </c>
      <c r="E67" s="316">
        <f t="shared" si="10"/>
        <v>-0.3999999999999999</v>
      </c>
      <c r="F67" s="317">
        <v>0.12445550715619166</v>
      </c>
      <c r="G67" s="316">
        <f t="shared" si="11"/>
        <v>-0.8</v>
      </c>
      <c r="H67" s="317">
        <v>2.1303792074989345</v>
      </c>
      <c r="I67" s="316">
        <f t="shared" si="12"/>
        <v>1</v>
      </c>
      <c r="J67" s="317">
        <v>3.0232558139534884</v>
      </c>
      <c r="K67" s="316">
        <f t="shared" si="13"/>
        <v>1.2</v>
      </c>
      <c r="L67" s="317">
        <v>4.216867469879518</v>
      </c>
      <c r="M67" s="316">
        <f t="shared" si="14"/>
        <v>-0.09999999999999964</v>
      </c>
      <c r="N67" s="318">
        <v>2.2271594234312344</v>
      </c>
      <c r="O67" s="319">
        <f t="shared" si="15"/>
        <v>0.20000000000000018</v>
      </c>
      <c r="P67" s="315">
        <v>0.7051191651389085</v>
      </c>
      <c r="Q67" s="316">
        <f t="shared" si="16"/>
        <v>0.49999999999999994</v>
      </c>
      <c r="R67" s="317">
        <v>1.5933903806432577</v>
      </c>
      <c r="S67" s="316">
        <f t="shared" si="17"/>
        <v>0.6000000000000001</v>
      </c>
      <c r="T67" s="318">
        <v>1.7799129052325984</v>
      </c>
      <c r="U67" s="320">
        <f t="shared" si="18"/>
        <v>0.40000000000000013</v>
      </c>
    </row>
    <row r="68" spans="1:21" s="321" customFormat="1" ht="16.5" customHeight="1" hidden="1">
      <c r="A68" s="314" t="s">
        <v>277</v>
      </c>
      <c r="B68" s="315">
        <v>1.8138424821002388</v>
      </c>
      <c r="C68" s="316">
        <f t="shared" si="10"/>
        <v>-0.19999999999999996</v>
      </c>
      <c r="D68" s="317">
        <v>1.9783698232656293</v>
      </c>
      <c r="E68" s="316">
        <f t="shared" si="10"/>
        <v>-1.2000000000000002</v>
      </c>
      <c r="F68" s="317">
        <v>1.040118870728083</v>
      </c>
      <c r="G68" s="316">
        <f t="shared" si="11"/>
        <v>-0.7</v>
      </c>
      <c r="H68" s="317">
        <v>2.174757281553398</v>
      </c>
      <c r="I68" s="316">
        <f t="shared" si="12"/>
        <v>0.6000000000000001</v>
      </c>
      <c r="J68" s="317">
        <v>3.8919777601270846</v>
      </c>
      <c r="K68" s="316">
        <f t="shared" si="13"/>
        <v>0</v>
      </c>
      <c r="L68" s="317">
        <v>0.998278829604131</v>
      </c>
      <c r="M68" s="316">
        <f t="shared" si="14"/>
        <v>-5.4</v>
      </c>
      <c r="N68" s="318">
        <v>1.950734794205324</v>
      </c>
      <c r="O68" s="319">
        <f t="shared" si="15"/>
        <v>-1.2000000000000002</v>
      </c>
      <c r="P68" s="315">
        <v>1.1049723756906076</v>
      </c>
      <c r="Q68" s="316">
        <f t="shared" si="16"/>
        <v>0.5000000000000001</v>
      </c>
      <c r="R68" s="317">
        <v>1.8272425249169437</v>
      </c>
      <c r="S68" s="316">
        <f t="shared" si="17"/>
        <v>1</v>
      </c>
      <c r="T68" s="318">
        <v>1.7353651987110634</v>
      </c>
      <c r="U68" s="320">
        <f t="shared" si="18"/>
        <v>-0.5000000000000002</v>
      </c>
    </row>
    <row r="69" spans="1:21" s="321" customFormat="1" ht="16.5" customHeight="1" hidden="1">
      <c r="A69" s="322" t="s">
        <v>278</v>
      </c>
      <c r="B69" s="323">
        <v>1.8363064008394543</v>
      </c>
      <c r="C69" s="324">
        <f t="shared" si="10"/>
        <v>-0.09999999999999987</v>
      </c>
      <c r="D69" s="325">
        <v>2.2441346480788846</v>
      </c>
      <c r="E69" s="324">
        <f t="shared" si="10"/>
        <v>-0.3999999999999999</v>
      </c>
      <c r="F69" s="325">
        <v>2.6033690658499236</v>
      </c>
      <c r="G69" s="324">
        <f t="shared" si="11"/>
        <v>1.4000000000000001</v>
      </c>
      <c r="H69" s="325">
        <v>2.6837260102980185</v>
      </c>
      <c r="I69" s="324">
        <f t="shared" si="12"/>
        <v>0.40000000000000036</v>
      </c>
      <c r="J69" s="325">
        <v>2.8666666666666667</v>
      </c>
      <c r="K69" s="324">
        <f t="shared" si="13"/>
        <v>0.7999999999999998</v>
      </c>
      <c r="L69" s="325">
        <v>-2.501136880400182</v>
      </c>
      <c r="M69" s="324">
        <f t="shared" si="14"/>
        <v>-6</v>
      </c>
      <c r="N69" s="326">
        <v>1.8141565709365968</v>
      </c>
      <c r="O69" s="327">
        <f t="shared" si="15"/>
        <v>-0.7</v>
      </c>
      <c r="P69" s="323">
        <v>1.5647226173541962</v>
      </c>
      <c r="Q69" s="324">
        <f t="shared" si="16"/>
        <v>0.9000000000000001</v>
      </c>
      <c r="R69" s="325">
        <v>1.8031784841075795</v>
      </c>
      <c r="S69" s="324">
        <f t="shared" si="17"/>
        <v>0.6000000000000001</v>
      </c>
      <c r="T69" s="326">
        <v>1.7420963837746644</v>
      </c>
      <c r="U69" s="327">
        <f t="shared" si="18"/>
        <v>-0.19999999999999996</v>
      </c>
    </row>
    <row r="70" spans="1:21" s="321" customFormat="1" ht="16.5" customHeight="1" hidden="1">
      <c r="A70" s="322" t="s">
        <v>279</v>
      </c>
      <c r="B70" s="323">
        <v>3.4851301115241635</v>
      </c>
      <c r="C70" s="328">
        <f t="shared" si="10"/>
        <v>0.7000000000000002</v>
      </c>
      <c r="D70" s="325">
        <v>2.8728211749515817</v>
      </c>
      <c r="E70" s="328">
        <f t="shared" si="10"/>
        <v>0.7999999999999998</v>
      </c>
      <c r="F70" s="325">
        <v>2.55500354861604</v>
      </c>
      <c r="G70" s="328">
        <f t="shared" si="11"/>
        <v>1.1</v>
      </c>
      <c r="H70" s="325">
        <v>2.5169267000294377</v>
      </c>
      <c r="I70" s="328">
        <f t="shared" si="12"/>
        <v>-1.1</v>
      </c>
      <c r="J70" s="325">
        <v>1.9417475728155338</v>
      </c>
      <c r="K70" s="328">
        <f t="shared" si="13"/>
        <v>-0.7000000000000002</v>
      </c>
      <c r="L70" s="325">
        <v>0.5355230274901821</v>
      </c>
      <c r="M70" s="328">
        <f t="shared" si="14"/>
        <v>-2.7</v>
      </c>
      <c r="N70" s="326">
        <v>2.3418405047462056</v>
      </c>
      <c r="O70" s="327">
        <f t="shared" si="15"/>
        <v>-0.5</v>
      </c>
      <c r="P70" s="323">
        <v>0.8475716399838558</v>
      </c>
      <c r="Q70" s="328">
        <f t="shared" si="16"/>
        <v>-0.5</v>
      </c>
      <c r="R70" s="325">
        <v>1.6009148084619784</v>
      </c>
      <c r="S70" s="328">
        <f t="shared" si="17"/>
        <v>-0.2999999999999998</v>
      </c>
      <c r="T70" s="329">
        <v>1.8615902397980648</v>
      </c>
      <c r="U70" s="327">
        <f t="shared" si="18"/>
        <v>-0.3999999999999999</v>
      </c>
    </row>
    <row r="71" spans="1:21" s="321" customFormat="1" ht="16.5" customHeight="1" hidden="1" thickBot="1">
      <c r="A71" s="322" t="s">
        <v>299</v>
      </c>
      <c r="B71" s="323">
        <v>2.55125284738041</v>
      </c>
      <c r="C71" s="328">
        <f t="shared" si="10"/>
        <v>0.20000000000000018</v>
      </c>
      <c r="D71" s="325">
        <v>1.9756838905775076</v>
      </c>
      <c r="E71" s="328">
        <f t="shared" si="10"/>
        <v>0.8</v>
      </c>
      <c r="F71" s="325">
        <v>2.5316455696202533</v>
      </c>
      <c r="G71" s="328">
        <f t="shared" si="11"/>
        <v>1.5</v>
      </c>
      <c r="H71" s="325">
        <v>2.5977774570645114</v>
      </c>
      <c r="I71" s="328">
        <f t="shared" si="12"/>
        <v>0.20000000000000018</v>
      </c>
      <c r="J71" s="325">
        <v>0.9938837920489296</v>
      </c>
      <c r="K71" s="328">
        <f t="shared" si="13"/>
        <v>-1.7999999999999998</v>
      </c>
      <c r="L71" s="325">
        <v>-0.8633633633633633</v>
      </c>
      <c r="M71" s="328">
        <f t="shared" si="14"/>
        <v>-1.9</v>
      </c>
      <c r="N71" s="326">
        <v>1.827660945463066</v>
      </c>
      <c r="O71" s="327">
        <f t="shared" si="15"/>
        <v>0</v>
      </c>
      <c r="P71" s="323">
        <v>1.1578484537593434</v>
      </c>
      <c r="Q71" s="328">
        <f t="shared" si="16"/>
        <v>0.09999999999999987</v>
      </c>
      <c r="R71" s="325">
        <v>0.9216589861751152</v>
      </c>
      <c r="S71" s="328">
        <f t="shared" si="17"/>
        <v>-0.9</v>
      </c>
      <c r="T71" s="329">
        <v>1.540804118478773</v>
      </c>
      <c r="U71" s="327">
        <f t="shared" si="18"/>
        <v>-0.10000000000000009</v>
      </c>
    </row>
    <row r="72" spans="1:21" s="1" customFormat="1" ht="16.5" customHeight="1" hidden="1" thickBot="1">
      <c r="A72" s="149" t="s">
        <v>302</v>
      </c>
      <c r="B72" s="147">
        <v>1.6769638128861428</v>
      </c>
      <c r="C72" s="62">
        <f t="shared" si="10"/>
        <v>-0.40000000000000013</v>
      </c>
      <c r="D72" s="71">
        <v>0.3629165291982844</v>
      </c>
      <c r="E72" s="62">
        <f t="shared" si="10"/>
        <v>0.30000000000000004</v>
      </c>
      <c r="F72" s="71">
        <v>3.7456445993031355</v>
      </c>
      <c r="G72" s="62">
        <f t="shared" si="11"/>
        <v>1.9000000000000001</v>
      </c>
      <c r="H72" s="71">
        <v>1.541771244173539</v>
      </c>
      <c r="I72" s="62">
        <f t="shared" si="12"/>
        <v>-0.5</v>
      </c>
      <c r="J72" s="71">
        <v>2.358490566037736</v>
      </c>
      <c r="K72" s="62">
        <f t="shared" si="13"/>
        <v>0.10000000000000009</v>
      </c>
      <c r="L72" s="71">
        <v>-3.3692722371967654</v>
      </c>
      <c r="M72" s="62">
        <f t="shared" si="14"/>
        <v>-4.2</v>
      </c>
      <c r="N72" s="164">
        <v>0.856903550028993</v>
      </c>
      <c r="O72" s="165">
        <f t="shared" si="15"/>
        <v>-0.4999999999999999</v>
      </c>
      <c r="P72" s="147">
        <v>1.3457556935817805</v>
      </c>
      <c r="Q72" s="62">
        <f t="shared" si="16"/>
        <v>0.19999999999999996</v>
      </c>
      <c r="R72" s="71">
        <v>1.2788632326820604</v>
      </c>
      <c r="S72" s="62">
        <f t="shared" si="17"/>
        <v>0.6000000000000001</v>
      </c>
      <c r="T72" s="164">
        <v>1.0235372120006632</v>
      </c>
      <c r="U72" s="165">
        <f t="shared" si="18"/>
        <v>-0.19999999999999996</v>
      </c>
    </row>
    <row r="73" spans="1:21" s="15" customFormat="1" ht="16.5" customHeight="1" thickBot="1" thickTop="1">
      <c r="A73" s="166" t="s">
        <v>306</v>
      </c>
      <c r="B73" s="167">
        <v>0.8172043010752689</v>
      </c>
      <c r="C73" s="168">
        <f t="shared" si="10"/>
        <v>-1.8</v>
      </c>
      <c r="D73" s="169">
        <v>0.4629629629629629</v>
      </c>
      <c r="E73" s="168">
        <f t="shared" si="10"/>
        <v>0.9</v>
      </c>
      <c r="F73" s="169">
        <v>2.414113277623027</v>
      </c>
      <c r="G73" s="168">
        <f t="shared" si="11"/>
        <v>1.7</v>
      </c>
      <c r="H73" s="169">
        <v>1.0169491525423728</v>
      </c>
      <c r="I73" s="168">
        <f t="shared" si="12"/>
        <v>-0.8999999999999999</v>
      </c>
      <c r="J73" s="169">
        <v>0.42589437819420783</v>
      </c>
      <c r="K73" s="168">
        <f t="shared" si="13"/>
        <v>-2.7</v>
      </c>
      <c r="L73" s="169">
        <v>-1.4514896867838043</v>
      </c>
      <c r="M73" s="168">
        <f t="shared" si="14"/>
        <v>-2</v>
      </c>
      <c r="N73" s="170">
        <v>0.5166931637519873</v>
      </c>
      <c r="O73" s="171">
        <f t="shared" si="15"/>
        <v>-0.7</v>
      </c>
      <c r="P73" s="167">
        <v>1.0109639755090418</v>
      </c>
      <c r="Q73" s="168">
        <f t="shared" si="16"/>
        <v>-0.10000000000000009</v>
      </c>
      <c r="R73" s="169">
        <v>1.2903225806451613</v>
      </c>
      <c r="S73" s="168">
        <f t="shared" si="17"/>
        <v>0.30000000000000004</v>
      </c>
      <c r="T73" s="170">
        <v>0.7427034405235056</v>
      </c>
      <c r="U73" s="171">
        <f t="shared" si="18"/>
        <v>-0.40000000000000013</v>
      </c>
    </row>
    <row r="74" spans="1:21" s="1" customFormat="1" ht="16.5" customHeight="1" thickTop="1">
      <c r="A74" s="149" t="s">
        <v>283</v>
      </c>
      <c r="B74" s="147">
        <v>0.6276150627615062</v>
      </c>
      <c r="C74" s="62">
        <f t="shared" si="10"/>
        <v>-0.9</v>
      </c>
      <c r="D74" s="71">
        <v>-0.5532503457814661</v>
      </c>
      <c r="E74" s="62">
        <f t="shared" si="10"/>
        <v>-1</v>
      </c>
      <c r="F74" s="71">
        <v>1.0050251256281406</v>
      </c>
      <c r="G74" s="62">
        <f t="shared" si="11"/>
        <v>-0.5</v>
      </c>
      <c r="H74" s="71">
        <v>0.8569151056197688</v>
      </c>
      <c r="I74" s="62">
        <f t="shared" si="12"/>
        <v>-0.6</v>
      </c>
      <c r="J74" s="71">
        <v>0</v>
      </c>
      <c r="K74" s="62">
        <f t="shared" si="13"/>
        <v>-2.8</v>
      </c>
      <c r="L74" s="71">
        <v>-0.6966434452184928</v>
      </c>
      <c r="M74" s="62">
        <f t="shared" si="14"/>
        <v>-0.7</v>
      </c>
      <c r="N74" s="164">
        <v>0.216677151044943</v>
      </c>
      <c r="O74" s="165">
        <f t="shared" si="15"/>
        <v>-0.8</v>
      </c>
      <c r="P74" s="147">
        <v>0.9888220120378332</v>
      </c>
      <c r="Q74" s="62">
        <f t="shared" si="16"/>
        <v>0.09999999999999998</v>
      </c>
      <c r="R74" s="71">
        <v>1.36986301369863</v>
      </c>
      <c r="S74" s="62">
        <f t="shared" si="17"/>
        <v>0.09999999999999987</v>
      </c>
      <c r="T74" s="164">
        <v>0.5662751677852349</v>
      </c>
      <c r="U74" s="165">
        <f t="shared" si="18"/>
        <v>-0.4</v>
      </c>
    </row>
    <row r="75" spans="1:21" s="15" customFormat="1" ht="16.5" customHeight="1">
      <c r="A75" s="149" t="s">
        <v>284</v>
      </c>
      <c r="B75" s="147">
        <v>-0.05624296962879641</v>
      </c>
      <c r="C75" s="63">
        <f t="shared" si="10"/>
        <v>-1.3</v>
      </c>
      <c r="D75" s="71">
        <v>0.8615188257817485</v>
      </c>
      <c r="E75" s="63">
        <f t="shared" si="10"/>
        <v>0.30000000000000004</v>
      </c>
      <c r="F75" s="71">
        <v>-0.8999999999999999</v>
      </c>
      <c r="G75" s="63">
        <f t="shared" si="11"/>
        <v>-1.2</v>
      </c>
      <c r="H75" s="71">
        <v>0.4153481012658227</v>
      </c>
      <c r="I75" s="63">
        <f t="shared" si="12"/>
        <v>-1.8000000000000003</v>
      </c>
      <c r="J75" s="71">
        <v>0.10266940451745381</v>
      </c>
      <c r="K75" s="63">
        <f t="shared" si="13"/>
        <v>-2.1999999999999997</v>
      </c>
      <c r="L75" s="71">
        <v>-0.9171195652173914</v>
      </c>
      <c r="M75" s="63">
        <f t="shared" si="14"/>
        <v>-2</v>
      </c>
      <c r="N75" s="164">
        <v>0.08061265618702136</v>
      </c>
      <c r="O75" s="165">
        <f t="shared" si="15"/>
        <v>-1.2999999999999998</v>
      </c>
      <c r="P75" s="147">
        <v>-0.5959137343927355</v>
      </c>
      <c r="Q75" s="63">
        <f t="shared" si="16"/>
        <v>-1.5</v>
      </c>
      <c r="R75" s="71">
        <v>-0.23889154323936934</v>
      </c>
      <c r="S75" s="63">
        <f t="shared" si="17"/>
        <v>-2.3000000000000003</v>
      </c>
      <c r="T75" s="164">
        <v>-0.14566945519623756</v>
      </c>
      <c r="U75" s="165">
        <f t="shared" si="18"/>
        <v>-1.5</v>
      </c>
    </row>
    <row r="76" spans="1:21" s="1" customFormat="1" ht="16.5" customHeight="1">
      <c r="A76" s="149" t="s">
        <v>285</v>
      </c>
      <c r="B76" s="147">
        <v>0.4440497335701598</v>
      </c>
      <c r="C76" s="62">
        <f t="shared" si="10"/>
        <v>-0.5</v>
      </c>
      <c r="D76" s="71">
        <v>-0.15267175572519084</v>
      </c>
      <c r="E76" s="62">
        <f t="shared" si="10"/>
        <v>-2.4000000000000004</v>
      </c>
      <c r="F76" s="71">
        <v>0.08</v>
      </c>
      <c r="G76" s="62">
        <f t="shared" si="11"/>
        <v>0</v>
      </c>
      <c r="H76" s="71">
        <v>0.6895110739657334</v>
      </c>
      <c r="I76" s="62">
        <f t="shared" si="12"/>
        <v>-1.4000000000000001</v>
      </c>
      <c r="J76" s="71">
        <v>0.08849557522123894</v>
      </c>
      <c r="K76" s="62">
        <f t="shared" si="13"/>
        <v>-1.2</v>
      </c>
      <c r="L76" s="71">
        <v>-1.3398692810457515</v>
      </c>
      <c r="M76" s="62">
        <f t="shared" si="14"/>
        <v>-2.3</v>
      </c>
      <c r="N76" s="164">
        <v>-0.012189176011701608</v>
      </c>
      <c r="O76" s="165">
        <f t="shared" si="15"/>
        <v>-1.5</v>
      </c>
      <c r="P76" s="147">
        <v>0.2614689802709769</v>
      </c>
      <c r="Q76" s="62">
        <f t="shared" si="16"/>
        <v>-0.8</v>
      </c>
      <c r="R76" s="71">
        <v>0.7695126419934042</v>
      </c>
      <c r="S76" s="62">
        <f t="shared" si="17"/>
        <v>-0.3999999999999999</v>
      </c>
      <c r="T76" s="164">
        <v>0.14881492504809263</v>
      </c>
      <c r="U76" s="165">
        <f t="shared" si="18"/>
        <v>-1.2999999999999998</v>
      </c>
    </row>
    <row r="77" spans="1:21" s="15" customFormat="1" ht="16.5" customHeight="1">
      <c r="A77" s="149" t="s">
        <v>274</v>
      </c>
      <c r="B77" s="147">
        <v>0.8756567425569177</v>
      </c>
      <c r="C77" s="63">
        <f t="shared" si="10"/>
        <v>-0.6</v>
      </c>
      <c r="D77" s="71">
        <v>1.662777129521587</v>
      </c>
      <c r="E77" s="63">
        <f t="shared" si="10"/>
        <v>0.5999999999999999</v>
      </c>
      <c r="F77" s="71">
        <v>0</v>
      </c>
      <c r="G77" s="63">
        <f t="shared" si="11"/>
        <v>-0.1</v>
      </c>
      <c r="H77" s="71">
        <v>1.093815734118637</v>
      </c>
      <c r="I77" s="63">
        <f t="shared" si="12"/>
        <v>0.20000000000000007</v>
      </c>
      <c r="J77" s="71">
        <v>0.32760032760032765</v>
      </c>
      <c r="K77" s="63">
        <f t="shared" si="13"/>
        <v>-0.39999999999999997</v>
      </c>
      <c r="L77" s="71">
        <v>-0.6554307116104869</v>
      </c>
      <c r="M77" s="63">
        <f t="shared" si="14"/>
        <v>-1.2</v>
      </c>
      <c r="N77" s="164">
        <v>0.6902927580893683</v>
      </c>
      <c r="O77" s="165">
        <f t="shared" si="15"/>
        <v>-0.10000000000000009</v>
      </c>
      <c r="P77" s="147">
        <v>-0.02426301103967002</v>
      </c>
      <c r="Q77" s="63">
        <f t="shared" si="16"/>
        <v>-1.1</v>
      </c>
      <c r="R77" s="71">
        <v>0.7013658176448875</v>
      </c>
      <c r="S77" s="63">
        <f t="shared" si="17"/>
        <v>-1.1</v>
      </c>
      <c r="T77" s="164">
        <v>0.47466607793354676</v>
      </c>
      <c r="U77" s="165">
        <f t="shared" si="18"/>
        <v>-0.5</v>
      </c>
    </row>
    <row r="78" spans="1:21" s="15" customFormat="1" ht="16.5" customHeight="1">
      <c r="A78" s="149" t="s">
        <v>275</v>
      </c>
      <c r="B78" s="147">
        <v>0.05425935973955508</v>
      </c>
      <c r="C78" s="63">
        <f t="shared" si="10"/>
        <v>-2</v>
      </c>
      <c r="D78" s="71">
        <v>1.2461921905289393</v>
      </c>
      <c r="E78" s="63">
        <f t="shared" si="10"/>
        <v>-1.0000000000000002</v>
      </c>
      <c r="F78" s="71">
        <v>-3.239289446185998</v>
      </c>
      <c r="G78" s="63">
        <f t="shared" si="11"/>
        <v>-7.7</v>
      </c>
      <c r="H78" s="71">
        <v>1.0356985456148085</v>
      </c>
      <c r="I78" s="63">
        <f t="shared" si="12"/>
        <v>0.6</v>
      </c>
      <c r="J78" s="71">
        <v>0.3469812630117973</v>
      </c>
      <c r="K78" s="63">
        <f t="shared" si="13"/>
        <v>-1.9000000000000001</v>
      </c>
      <c r="L78" s="71">
        <v>0.13214403700033034</v>
      </c>
      <c r="M78" s="63">
        <f t="shared" si="14"/>
        <v>0.7</v>
      </c>
      <c r="N78" s="164">
        <v>0.46053058312252704</v>
      </c>
      <c r="O78" s="165">
        <f t="shared" si="15"/>
        <v>-0.8</v>
      </c>
      <c r="P78" s="147">
        <v>0.2007024586051179</v>
      </c>
      <c r="Q78" s="63">
        <f t="shared" si="16"/>
        <v>-0.9000000000000001</v>
      </c>
      <c r="R78" s="71">
        <v>0.3592814371257485</v>
      </c>
      <c r="S78" s="63">
        <f t="shared" si="17"/>
        <v>-0.7000000000000001</v>
      </c>
      <c r="T78" s="164">
        <v>0.37074225689348883</v>
      </c>
      <c r="U78" s="165">
        <f t="shared" si="18"/>
        <v>-0.9</v>
      </c>
    </row>
    <row r="79" spans="1:21" s="15" customFormat="1" ht="16.5" customHeight="1">
      <c r="A79" s="149" t="s">
        <v>276</v>
      </c>
      <c r="B79" s="147">
        <v>1.27901468498342</v>
      </c>
      <c r="C79" s="63">
        <f t="shared" si="10"/>
        <v>0.30000000000000004</v>
      </c>
      <c r="D79" s="71">
        <v>0.6920415224913495</v>
      </c>
      <c r="E79" s="63">
        <f t="shared" si="10"/>
        <v>-1.2</v>
      </c>
      <c r="F79" s="71">
        <v>0.8832188420019628</v>
      </c>
      <c r="G79" s="63">
        <f t="shared" si="11"/>
        <v>0.8</v>
      </c>
      <c r="H79" s="71">
        <v>0.5843543826578699</v>
      </c>
      <c r="I79" s="63">
        <f t="shared" si="12"/>
        <v>-1.5</v>
      </c>
      <c r="J79" s="71">
        <v>0.9561752988047808</v>
      </c>
      <c r="K79" s="63">
        <f t="shared" si="13"/>
        <v>-2</v>
      </c>
      <c r="L79" s="71">
        <v>0.34471952366029457</v>
      </c>
      <c r="M79" s="63">
        <f t="shared" si="14"/>
        <v>-3.9000000000000004</v>
      </c>
      <c r="N79" s="164">
        <v>0.6972903541501009</v>
      </c>
      <c r="O79" s="165">
        <f t="shared" si="15"/>
        <v>-1.5000000000000002</v>
      </c>
      <c r="P79" s="147">
        <v>0.28215377380672463</v>
      </c>
      <c r="Q79" s="63">
        <f t="shared" si="16"/>
        <v>-0.39999999999999997</v>
      </c>
      <c r="R79" s="71">
        <v>1.3139204545454546</v>
      </c>
      <c r="S79" s="63">
        <f t="shared" si="17"/>
        <v>-0.30000000000000004</v>
      </c>
      <c r="T79" s="164">
        <v>0.6324310650139134</v>
      </c>
      <c r="U79" s="165">
        <f t="shared" si="18"/>
        <v>-1.2000000000000002</v>
      </c>
    </row>
    <row r="80" spans="1:21" s="15" customFormat="1" ht="16.5" customHeight="1">
      <c r="A80" s="149" t="s">
        <v>277</v>
      </c>
      <c r="B80" s="147">
        <v>1.2563983248022337</v>
      </c>
      <c r="C80" s="63">
        <f aca="true" t="shared" si="19" ref="C80:C94">ROUND(B80,1)-ROUND(B68,1)</f>
        <v>-0.5</v>
      </c>
      <c r="D80" s="71">
        <v>1.2979683972911964</v>
      </c>
      <c r="E80" s="63">
        <f aca="true" t="shared" si="20" ref="E80:E92">ROUND(D80,1)-ROUND(D68,1)</f>
        <v>-0.7</v>
      </c>
      <c r="F80" s="71">
        <v>0.41459369817578773</v>
      </c>
      <c r="G80" s="63">
        <f t="shared" si="11"/>
        <v>-0.6</v>
      </c>
      <c r="H80" s="71">
        <v>1.176956431963659</v>
      </c>
      <c r="I80" s="63">
        <f t="shared" si="12"/>
        <v>-1.0000000000000002</v>
      </c>
      <c r="J80" s="71">
        <v>0.8710801393728222</v>
      </c>
      <c r="K80" s="63">
        <f t="shared" si="13"/>
        <v>-3</v>
      </c>
      <c r="L80" s="71">
        <v>-0.05321979776476849</v>
      </c>
      <c r="M80" s="63">
        <f t="shared" si="14"/>
        <v>-1.1</v>
      </c>
      <c r="N80" s="164">
        <v>0.8589620374819797</v>
      </c>
      <c r="O80" s="165">
        <f t="shared" si="15"/>
        <v>-1.1</v>
      </c>
      <c r="P80" s="147">
        <v>0.4762444721623767</v>
      </c>
      <c r="Q80" s="63">
        <f t="shared" si="16"/>
        <v>-0.6000000000000001</v>
      </c>
      <c r="R80" s="71">
        <v>1.1498516320474776</v>
      </c>
      <c r="S80" s="63">
        <f t="shared" si="17"/>
        <v>-0.7</v>
      </c>
      <c r="T80" s="164">
        <v>0.7669637467599333</v>
      </c>
      <c r="U80" s="165">
        <f t="shared" si="18"/>
        <v>-0.8999999999999999</v>
      </c>
    </row>
    <row r="81" spans="1:21" s="15" customFormat="1" ht="16.5" customHeight="1">
      <c r="A81" s="149" t="s">
        <v>278</v>
      </c>
      <c r="B81" s="147">
        <v>1.4423076923076923</v>
      </c>
      <c r="C81" s="63">
        <f t="shared" si="19"/>
        <v>-0.40000000000000013</v>
      </c>
      <c r="D81" s="71">
        <v>-0.1736714136853074</v>
      </c>
      <c r="E81" s="63">
        <f t="shared" si="20"/>
        <v>-2.4000000000000004</v>
      </c>
      <c r="F81" s="71">
        <v>1.2138188608776845</v>
      </c>
      <c r="G81" s="63">
        <f t="shared" si="11"/>
        <v>-1.4000000000000001</v>
      </c>
      <c r="H81" s="71">
        <v>1.2776313121070775</v>
      </c>
      <c r="I81" s="63">
        <f t="shared" si="12"/>
        <v>-1.4000000000000001</v>
      </c>
      <c r="J81" s="71">
        <v>1.8808777429467085</v>
      </c>
      <c r="K81" s="63">
        <f t="shared" si="13"/>
        <v>-1</v>
      </c>
      <c r="L81" s="71">
        <v>0.844496214327315</v>
      </c>
      <c r="M81" s="63">
        <f t="shared" si="14"/>
        <v>3.3</v>
      </c>
      <c r="N81" s="164">
        <v>0.9887272498268154</v>
      </c>
      <c r="O81" s="165">
        <f t="shared" si="15"/>
        <v>-0.8</v>
      </c>
      <c r="P81" s="147">
        <v>0.7057416267942583</v>
      </c>
      <c r="Q81" s="63">
        <f t="shared" si="16"/>
        <v>-0.9000000000000001</v>
      </c>
      <c r="R81" s="71">
        <v>1.7391304347826086</v>
      </c>
      <c r="S81" s="63">
        <f t="shared" si="17"/>
        <v>-0.10000000000000009</v>
      </c>
      <c r="T81" s="164">
        <v>0.974557357536081</v>
      </c>
      <c r="U81" s="165">
        <f t="shared" si="18"/>
        <v>-0.7</v>
      </c>
    </row>
    <row r="82" spans="1:21" s="15" customFormat="1" ht="16.5" customHeight="1">
      <c r="A82" s="149" t="s">
        <v>279</v>
      </c>
      <c r="B82" s="147">
        <v>0.7124895222129086</v>
      </c>
      <c r="C82" s="63">
        <f t="shared" si="19"/>
        <v>-2.8</v>
      </c>
      <c r="D82" s="71">
        <v>0.884450784593438</v>
      </c>
      <c r="E82" s="63">
        <f t="shared" si="20"/>
        <v>-2</v>
      </c>
      <c r="F82" s="71">
        <v>0.9193054136874361</v>
      </c>
      <c r="G82" s="63">
        <f t="shared" si="11"/>
        <v>-1.7000000000000002</v>
      </c>
      <c r="H82" s="71">
        <v>1.2405699916177704</v>
      </c>
      <c r="I82" s="63">
        <f t="shared" si="12"/>
        <v>-1.3</v>
      </c>
      <c r="J82" s="71">
        <v>0.37936267071320184</v>
      </c>
      <c r="K82" s="63">
        <f t="shared" si="13"/>
        <v>-1.5</v>
      </c>
      <c r="L82" s="71">
        <v>0.21893814997263275</v>
      </c>
      <c r="M82" s="63">
        <f t="shared" si="14"/>
        <v>-0.3</v>
      </c>
      <c r="N82" s="164">
        <v>0.8086707474588645</v>
      </c>
      <c r="O82" s="165">
        <f t="shared" si="15"/>
        <v>-1.4999999999999998</v>
      </c>
      <c r="P82" s="147">
        <v>0.790421945832849</v>
      </c>
      <c r="Q82" s="63">
        <f t="shared" si="16"/>
        <v>0</v>
      </c>
      <c r="R82" s="71">
        <v>1.92090395480226</v>
      </c>
      <c r="S82" s="63">
        <f t="shared" si="17"/>
        <v>0.2999999999999998</v>
      </c>
      <c r="T82" s="164">
        <v>0.9048683984173405</v>
      </c>
      <c r="U82" s="165">
        <f t="shared" si="18"/>
        <v>-0.9999999999999999</v>
      </c>
    </row>
    <row r="83" spans="1:21" s="15" customFormat="1" ht="16.5" customHeight="1">
      <c r="A83" s="149" t="s">
        <v>280</v>
      </c>
      <c r="B83" s="147">
        <v>0.6734006734006733</v>
      </c>
      <c r="C83" s="63">
        <f t="shared" si="19"/>
        <v>-1.9000000000000001</v>
      </c>
      <c r="D83" s="71">
        <v>-0.07921837866385001</v>
      </c>
      <c r="E83" s="63">
        <f t="shared" si="20"/>
        <v>-2.1</v>
      </c>
      <c r="F83" s="71">
        <v>-0.08183306055646482</v>
      </c>
      <c r="G83" s="63">
        <f aca="true" t="shared" si="21" ref="G83:G92">ROUND(F83,1)-ROUND(F71,1)</f>
        <v>-2.6</v>
      </c>
      <c r="H83" s="71">
        <v>0.30324236062514576</v>
      </c>
      <c r="I83" s="63">
        <f aca="true" t="shared" si="22" ref="I83:I92">ROUND(H83,1)-ROUND(H71,1)</f>
        <v>-2.3000000000000003</v>
      </c>
      <c r="J83" s="71">
        <v>-0.13080444735120994</v>
      </c>
      <c r="K83" s="63">
        <f aca="true" t="shared" si="23" ref="K83:K92">ROUND(J83,1)-ROUND(J71,1)</f>
        <v>-1.1</v>
      </c>
      <c r="L83" s="71">
        <v>0.23816612086930636</v>
      </c>
      <c r="M83" s="63">
        <f aca="true" t="shared" si="24" ref="M83:M92">ROUND(L83,1)-ROUND(L71,1)</f>
        <v>1.1</v>
      </c>
      <c r="N83" s="164">
        <v>0.18719806763285024</v>
      </c>
      <c r="O83" s="165">
        <f aca="true" t="shared" si="25" ref="O83:O92">ROUND(N83,1)-ROUND(N71,1)</f>
        <v>-1.6</v>
      </c>
      <c r="P83" s="147">
        <v>0.7038775006174364</v>
      </c>
      <c r="Q83" s="63">
        <f aca="true" t="shared" si="26" ref="Q83:Q92">ROUND(P83,1)-ROUND(P71,1)</f>
        <v>-0.5</v>
      </c>
      <c r="R83" s="71">
        <v>1.1680482290881689</v>
      </c>
      <c r="S83" s="63">
        <f aca="true" t="shared" si="27" ref="S83:S92">ROUND(R83,1)-ROUND(R71,1)</f>
        <v>0.29999999999999993</v>
      </c>
      <c r="T83" s="164">
        <v>0.43570591681312243</v>
      </c>
      <c r="U83" s="165">
        <f aca="true" t="shared" si="28" ref="U83:U92">ROUND(T83,1)-ROUND(T71,1)</f>
        <v>-1.1</v>
      </c>
    </row>
    <row r="84" spans="1:21" s="15" customFormat="1" ht="16.5" customHeight="1" thickBot="1">
      <c r="A84" s="149" t="s">
        <v>303</v>
      </c>
      <c r="B84" s="147">
        <v>1.4967637540453074</v>
      </c>
      <c r="C84" s="63">
        <f t="shared" si="19"/>
        <v>-0.19999999999999996</v>
      </c>
      <c r="D84" s="71">
        <v>-0.4996668887408394</v>
      </c>
      <c r="E84" s="63">
        <f t="shared" si="20"/>
        <v>-0.9</v>
      </c>
      <c r="F84" s="71">
        <v>-0.9060022650056626</v>
      </c>
      <c r="G84" s="63">
        <f t="shared" si="21"/>
        <v>-4.6000000000000005</v>
      </c>
      <c r="H84" s="71">
        <v>0.33203125</v>
      </c>
      <c r="I84" s="63">
        <f t="shared" si="22"/>
        <v>-1.2</v>
      </c>
      <c r="J84" s="71">
        <v>0.07142857142857142</v>
      </c>
      <c r="K84" s="63">
        <f t="shared" si="23"/>
        <v>-2.3</v>
      </c>
      <c r="L84" s="71">
        <v>0.3828274541974296</v>
      </c>
      <c r="M84" s="63">
        <f t="shared" si="24"/>
        <v>3.8</v>
      </c>
      <c r="N84" s="164">
        <v>0.2782145881214467</v>
      </c>
      <c r="O84" s="165">
        <f t="shared" si="25"/>
        <v>-0.6000000000000001</v>
      </c>
      <c r="P84" s="147">
        <v>0.7037126910943946</v>
      </c>
      <c r="Q84" s="63">
        <f t="shared" si="26"/>
        <v>-0.6000000000000001</v>
      </c>
      <c r="R84" s="71">
        <v>1.436265709156194</v>
      </c>
      <c r="S84" s="63">
        <f t="shared" si="27"/>
        <v>0.09999999999999987</v>
      </c>
      <c r="T84" s="164">
        <v>0.522477413736802</v>
      </c>
      <c r="U84" s="165">
        <f t="shared" si="28"/>
        <v>-0.5</v>
      </c>
    </row>
    <row r="85" spans="1:21" s="15" customFormat="1" ht="16.5" customHeight="1" thickBot="1" thickTop="1">
      <c r="A85" s="166" t="s">
        <v>282</v>
      </c>
      <c r="B85" s="167">
        <v>0.6048387096774194</v>
      </c>
      <c r="C85" s="168">
        <f t="shared" si="19"/>
        <v>-0.20000000000000007</v>
      </c>
      <c r="D85" s="169">
        <v>-0.06738544474393532</v>
      </c>
      <c r="E85" s="168">
        <f t="shared" si="20"/>
        <v>-0.6</v>
      </c>
      <c r="F85" s="169">
        <v>0.5076142131979695</v>
      </c>
      <c r="G85" s="168">
        <f t="shared" si="21"/>
        <v>-1.9</v>
      </c>
      <c r="H85" s="169">
        <v>0.2912621359223301</v>
      </c>
      <c r="I85" s="168">
        <f t="shared" si="22"/>
        <v>-0.7</v>
      </c>
      <c r="J85" s="169">
        <v>0.47318611987381703</v>
      </c>
      <c r="K85" s="168">
        <f t="shared" si="23"/>
        <v>0.09999999999999998</v>
      </c>
      <c r="L85" s="169">
        <v>0.2738892270237371</v>
      </c>
      <c r="M85" s="168">
        <f t="shared" si="24"/>
        <v>1.8</v>
      </c>
      <c r="N85" s="170">
        <v>0.2999877556018122</v>
      </c>
      <c r="O85" s="171">
        <f t="shared" si="25"/>
        <v>-0.2</v>
      </c>
      <c r="P85" s="167">
        <v>0.6614093106079878</v>
      </c>
      <c r="Q85" s="168">
        <f t="shared" si="26"/>
        <v>-0.30000000000000004</v>
      </c>
      <c r="R85" s="169">
        <v>1.1212333566923616</v>
      </c>
      <c r="S85" s="168">
        <f t="shared" si="27"/>
        <v>-0.19999999999999996</v>
      </c>
      <c r="T85" s="170">
        <v>0.49168207024029575</v>
      </c>
      <c r="U85" s="171">
        <f t="shared" si="28"/>
        <v>-0.19999999999999996</v>
      </c>
    </row>
    <row r="86" spans="1:21" s="1" customFormat="1" ht="16.5" customHeight="1" thickTop="1">
      <c r="A86" s="149" t="s">
        <v>283</v>
      </c>
      <c r="B86" s="147">
        <v>0.7831821929101401</v>
      </c>
      <c r="C86" s="62">
        <f t="shared" si="19"/>
        <v>0.20000000000000007</v>
      </c>
      <c r="D86" s="71">
        <v>0.7365249414127887</v>
      </c>
      <c r="E86" s="62">
        <f t="shared" si="20"/>
        <v>1.2999999999999998</v>
      </c>
      <c r="F86" s="71">
        <v>0.08912655971479501</v>
      </c>
      <c r="G86" s="62">
        <f t="shared" si="21"/>
        <v>-0.9</v>
      </c>
      <c r="H86" s="71">
        <v>-0.04783544606553456</v>
      </c>
      <c r="I86" s="62">
        <f t="shared" si="22"/>
        <v>-0.9</v>
      </c>
      <c r="J86" s="71">
        <v>-0.08012820512820512</v>
      </c>
      <c r="K86" s="62">
        <f t="shared" si="23"/>
        <v>-0.1</v>
      </c>
      <c r="L86" s="71">
        <v>-0.3439052350019106</v>
      </c>
      <c r="M86" s="62">
        <f t="shared" si="24"/>
        <v>0.39999999999999997</v>
      </c>
      <c r="N86" s="164">
        <v>0.20574720526712847</v>
      </c>
      <c r="O86" s="165">
        <f t="shared" si="25"/>
        <v>0</v>
      </c>
      <c r="P86" s="147">
        <v>0.43943971436418566</v>
      </c>
      <c r="Q86" s="62">
        <f t="shared" si="26"/>
        <v>-0.6</v>
      </c>
      <c r="R86" s="71">
        <v>0.8566978193146416</v>
      </c>
      <c r="S86" s="62">
        <f t="shared" si="27"/>
        <v>-0.4999999999999999</v>
      </c>
      <c r="T86" s="164">
        <v>0.3438254676435676</v>
      </c>
      <c r="U86" s="165">
        <f t="shared" si="28"/>
        <v>-0.3</v>
      </c>
    </row>
    <row r="87" spans="1:21" s="15" customFormat="1" ht="16.5" customHeight="1">
      <c r="A87" s="149" t="s">
        <v>284</v>
      </c>
      <c r="B87" s="147">
        <v>1.1645569620253164</v>
      </c>
      <c r="C87" s="62">
        <f t="shared" si="19"/>
        <v>1.3</v>
      </c>
      <c r="D87" s="71">
        <v>-0.22010271460014674</v>
      </c>
      <c r="E87" s="62">
        <f t="shared" si="20"/>
        <v>-1.1</v>
      </c>
      <c r="F87" s="71">
        <v>-0.425531914893617</v>
      </c>
      <c r="G87" s="62">
        <f t="shared" si="21"/>
        <v>0.5</v>
      </c>
      <c r="H87" s="71">
        <v>-1.5546310488285526</v>
      </c>
      <c r="I87" s="62">
        <f t="shared" si="22"/>
        <v>-2</v>
      </c>
      <c r="J87" s="71">
        <v>0.10080645161290322</v>
      </c>
      <c r="K87" s="62">
        <f t="shared" si="23"/>
        <v>0</v>
      </c>
      <c r="L87" s="71">
        <v>-0.26611472501478417</v>
      </c>
      <c r="M87" s="62">
        <f t="shared" si="24"/>
        <v>0.6000000000000001</v>
      </c>
      <c r="N87" s="164">
        <v>-0.452183302962813</v>
      </c>
      <c r="O87" s="165">
        <f t="shared" si="25"/>
        <v>-0.6</v>
      </c>
      <c r="P87" s="147">
        <v>0.18055973517905505</v>
      </c>
      <c r="Q87" s="62">
        <f t="shared" si="26"/>
        <v>0.8</v>
      </c>
      <c r="R87" s="71">
        <v>-0.3518373729476153</v>
      </c>
      <c r="S87" s="62">
        <f t="shared" si="27"/>
        <v>-0.2</v>
      </c>
      <c r="T87" s="164">
        <v>-0.26643353732151037</v>
      </c>
      <c r="U87" s="165">
        <f t="shared" si="28"/>
        <v>-0.19999999999999998</v>
      </c>
    </row>
    <row r="88" spans="1:21" s="1" customFormat="1" ht="16.5" customHeight="1">
      <c r="A88" s="149" t="s">
        <v>285</v>
      </c>
      <c r="B88" s="147">
        <v>0.18932222642938282</v>
      </c>
      <c r="C88" s="62">
        <f t="shared" si="19"/>
        <v>-0.2</v>
      </c>
      <c r="D88" s="71">
        <v>0.322061191626409</v>
      </c>
      <c r="E88" s="62">
        <f t="shared" si="20"/>
        <v>0.5</v>
      </c>
      <c r="F88" s="71">
        <v>-0.20898641588296762</v>
      </c>
      <c r="G88" s="62">
        <f t="shared" si="21"/>
        <v>-0.30000000000000004</v>
      </c>
      <c r="H88" s="71">
        <v>-0.037601052829479224</v>
      </c>
      <c r="I88" s="62">
        <f t="shared" si="22"/>
        <v>-0.7</v>
      </c>
      <c r="J88" s="71">
        <v>-0.6769825918762089</v>
      </c>
      <c r="K88" s="62">
        <f t="shared" si="23"/>
        <v>-0.7999999999999999</v>
      </c>
      <c r="L88" s="71">
        <v>-0.5300353356890459</v>
      </c>
      <c r="M88" s="62">
        <f t="shared" si="24"/>
        <v>0.8</v>
      </c>
      <c r="N88" s="164">
        <v>-0.04952947003467063</v>
      </c>
      <c r="O88" s="165">
        <f t="shared" si="25"/>
        <v>0</v>
      </c>
      <c r="P88" s="147">
        <v>-0.20908837468636743</v>
      </c>
      <c r="Q88" s="62">
        <f t="shared" si="26"/>
        <v>-0.5</v>
      </c>
      <c r="R88" s="71">
        <v>-0.260707635009311</v>
      </c>
      <c r="S88" s="62">
        <f t="shared" si="27"/>
        <v>-1.1</v>
      </c>
      <c r="T88" s="164">
        <v>-0.12087362454151385</v>
      </c>
      <c r="U88" s="165">
        <f t="shared" si="28"/>
        <v>-0.2</v>
      </c>
    </row>
    <row r="89" spans="1:21" s="1" customFormat="1" ht="16.5" customHeight="1">
      <c r="A89" s="149" t="s">
        <v>274</v>
      </c>
      <c r="B89" s="147">
        <v>0.669176076955249</v>
      </c>
      <c r="C89" s="62">
        <f t="shared" si="19"/>
        <v>-0.20000000000000007</v>
      </c>
      <c r="D89" s="71">
        <v>2.09511140671766</v>
      </c>
      <c r="E89" s="62">
        <f t="shared" si="20"/>
        <v>0.40000000000000013</v>
      </c>
      <c r="F89" s="71">
        <v>0.0789889415481833</v>
      </c>
      <c r="G89" s="62">
        <f t="shared" si="21"/>
        <v>0.1</v>
      </c>
      <c r="H89" s="71">
        <v>-0.176616036736136</v>
      </c>
      <c r="I89" s="62">
        <f t="shared" si="22"/>
        <v>-1.3</v>
      </c>
      <c r="J89" s="71">
        <v>0.755429650613787</v>
      </c>
      <c r="K89" s="62">
        <f t="shared" si="23"/>
        <v>0.5</v>
      </c>
      <c r="L89" s="71">
        <v>-0.44362292051756</v>
      </c>
      <c r="M89" s="62">
        <f t="shared" si="24"/>
        <v>0.29999999999999993</v>
      </c>
      <c r="N89" s="164">
        <v>0.410192666252331</v>
      </c>
      <c r="O89" s="165">
        <f t="shared" si="25"/>
        <v>-0.29999999999999993</v>
      </c>
      <c r="P89" s="147">
        <v>-0.0432525951557093</v>
      </c>
      <c r="Q89" s="62">
        <f t="shared" si="26"/>
        <v>0</v>
      </c>
      <c r="R89" s="71">
        <v>-0.325262016624503</v>
      </c>
      <c r="S89" s="62">
        <f t="shared" si="27"/>
        <v>-1</v>
      </c>
      <c r="T89" s="164">
        <v>0.209359128445702</v>
      </c>
      <c r="U89" s="165">
        <f t="shared" si="28"/>
        <v>-0.3</v>
      </c>
    </row>
    <row r="90" spans="1:21" s="1" customFormat="1" ht="16.5" customHeight="1">
      <c r="A90" s="149" t="s">
        <v>275</v>
      </c>
      <c r="B90" s="147">
        <v>-0.134649910233393</v>
      </c>
      <c r="C90" s="62">
        <f t="shared" si="19"/>
        <v>-0.2</v>
      </c>
      <c r="D90" s="71">
        <v>-0.997150997150997</v>
      </c>
      <c r="E90" s="62">
        <f t="shared" si="20"/>
        <v>-2.2</v>
      </c>
      <c r="F90" s="71">
        <v>-0.462249614791988</v>
      </c>
      <c r="G90" s="62">
        <f t="shared" si="21"/>
        <v>2.7</v>
      </c>
      <c r="H90" s="71">
        <v>0.337457817772778</v>
      </c>
      <c r="I90" s="62">
        <f t="shared" si="22"/>
        <v>-0.7</v>
      </c>
      <c r="J90" s="71">
        <v>0.634057971014493</v>
      </c>
      <c r="K90" s="62">
        <f t="shared" si="23"/>
        <v>0.3</v>
      </c>
      <c r="L90" s="71">
        <v>0</v>
      </c>
      <c r="M90" s="62">
        <f t="shared" si="24"/>
        <v>-0.1</v>
      </c>
      <c r="N90" s="164">
        <v>-0.0795808740632668</v>
      </c>
      <c r="O90" s="165">
        <f t="shared" si="25"/>
        <v>-0.6</v>
      </c>
      <c r="P90" s="147">
        <v>0.17852238396045</v>
      </c>
      <c r="Q90" s="62">
        <f t="shared" si="26"/>
        <v>0</v>
      </c>
      <c r="R90" s="71">
        <v>-0.0764233855559801</v>
      </c>
      <c r="S90" s="62">
        <f t="shared" si="27"/>
        <v>-0.5</v>
      </c>
      <c r="T90" s="164">
        <v>-0.00400352310032829</v>
      </c>
      <c r="U90" s="165">
        <f t="shared" si="28"/>
        <v>-0.4</v>
      </c>
    </row>
    <row r="91" spans="1:21" s="1" customFormat="1" ht="16.5" customHeight="1">
      <c r="A91" s="149" t="s">
        <v>276</v>
      </c>
      <c r="B91" s="147">
        <v>1.86781609195402</v>
      </c>
      <c r="C91" s="62">
        <f t="shared" si="19"/>
        <v>0.5999999999999999</v>
      </c>
      <c r="D91" s="71">
        <v>0.253347810351068</v>
      </c>
      <c r="E91" s="62">
        <f t="shared" si="20"/>
        <v>-0.39999999999999997</v>
      </c>
      <c r="F91" s="71">
        <v>1.68697282099344</v>
      </c>
      <c r="G91" s="62">
        <f t="shared" si="21"/>
        <v>0.7999999999999999</v>
      </c>
      <c r="H91" s="71">
        <v>0.432474936111657</v>
      </c>
      <c r="I91" s="62">
        <f t="shared" si="22"/>
        <v>-0.19999999999999996</v>
      </c>
      <c r="J91" s="71">
        <v>1.75953079178886</v>
      </c>
      <c r="K91" s="62">
        <f t="shared" si="23"/>
        <v>0.8</v>
      </c>
      <c r="L91" s="71">
        <v>0.158982511923688</v>
      </c>
      <c r="M91" s="62">
        <f t="shared" si="24"/>
        <v>-0.09999999999999998</v>
      </c>
      <c r="N91" s="164">
        <v>0.76895436579231</v>
      </c>
      <c r="O91" s="165">
        <f t="shared" si="25"/>
        <v>0.10000000000000009</v>
      </c>
      <c r="P91" s="147">
        <v>0.327186198691255</v>
      </c>
      <c r="Q91" s="62">
        <f t="shared" si="26"/>
        <v>0</v>
      </c>
      <c r="R91" s="71">
        <v>0.710339384372534</v>
      </c>
      <c r="S91" s="62">
        <f t="shared" si="27"/>
        <v>-0.6000000000000001</v>
      </c>
      <c r="T91" s="164">
        <v>0.634358952228887</v>
      </c>
      <c r="U91" s="165">
        <f t="shared" si="28"/>
        <v>0</v>
      </c>
    </row>
    <row r="92" spans="1:21" s="1" customFormat="1" ht="16.5" customHeight="1">
      <c r="A92" s="149" t="s">
        <v>277</v>
      </c>
      <c r="B92" s="147">
        <v>2.4769305488101</v>
      </c>
      <c r="C92" s="62">
        <f t="shared" si="19"/>
        <v>1.2</v>
      </c>
      <c r="D92" s="71">
        <v>2.1673891297099</v>
      </c>
      <c r="E92" s="62">
        <f t="shared" si="20"/>
        <v>0.9000000000000001</v>
      </c>
      <c r="F92" s="71">
        <v>1.36861313868613</v>
      </c>
      <c r="G92" s="62">
        <f t="shared" si="21"/>
        <v>0.9999999999999999</v>
      </c>
      <c r="H92" s="71">
        <v>0.760022800684021</v>
      </c>
      <c r="I92" s="62">
        <f t="shared" si="22"/>
        <v>-0.3999999999999999</v>
      </c>
      <c r="J92" s="71">
        <v>0.325379609544469</v>
      </c>
      <c r="K92" s="62">
        <f t="shared" si="23"/>
        <v>-0.6000000000000001</v>
      </c>
      <c r="L92" s="71">
        <v>0.967741935483871</v>
      </c>
      <c r="M92" s="62">
        <f t="shared" si="24"/>
        <v>1.1</v>
      </c>
      <c r="N92" s="164">
        <v>1.34399338341719</v>
      </c>
      <c r="O92" s="165">
        <f t="shared" si="25"/>
        <v>0.4</v>
      </c>
      <c r="P92" s="147">
        <v>0.33287940686942</v>
      </c>
      <c r="Q92" s="62">
        <f t="shared" si="26"/>
        <v>-0.2</v>
      </c>
      <c r="R92" s="71">
        <v>0.833333333333333</v>
      </c>
      <c r="S92" s="62">
        <f t="shared" si="27"/>
        <v>-0.30000000000000004</v>
      </c>
      <c r="T92" s="164">
        <v>1.00685337168965</v>
      </c>
      <c r="U92" s="165">
        <f t="shared" si="28"/>
        <v>0.19999999999999996</v>
      </c>
    </row>
    <row r="93" spans="1:21" s="1" customFormat="1" ht="16.5" customHeight="1">
      <c r="A93" s="149" t="s">
        <v>278</v>
      </c>
      <c r="B93" s="147">
        <v>1.06951871657754</v>
      </c>
      <c r="C93" s="62">
        <f t="shared" si="19"/>
        <v>-0.2999999999999998</v>
      </c>
      <c r="D93" s="71">
        <v>2.79103929489534</v>
      </c>
      <c r="E93" s="62">
        <f>ROUND(D93,1)-ROUND(D81,1)</f>
        <v>3</v>
      </c>
      <c r="F93" s="71">
        <v>2.28628230616302</v>
      </c>
      <c r="G93" s="62">
        <f>ROUND(F93,1)-ROUND(F81,1)</f>
        <v>1.0999999999999999</v>
      </c>
      <c r="H93" s="71">
        <v>0.887965237105611</v>
      </c>
      <c r="I93" s="62">
        <f>ROUND(H93,1)-ROUND(H81,1)</f>
        <v>-0.4</v>
      </c>
      <c r="J93" s="71">
        <v>0.842105263157895</v>
      </c>
      <c r="K93" s="62">
        <f>ROUND(J93,1)-ROUND(J81,1)</f>
        <v>-1.0999999999999999</v>
      </c>
      <c r="L93" s="71">
        <v>0.393528640139921</v>
      </c>
      <c r="M93" s="62">
        <f>ROUND(L93,1)-ROUND(L81,1)</f>
        <v>-0.4</v>
      </c>
      <c r="N93" s="164">
        <v>1.29226040793518</v>
      </c>
      <c r="O93" s="309">
        <f>ROUND(N93,1)-ROUND(N81,1)</f>
        <v>0.30000000000000004</v>
      </c>
      <c r="P93" s="147">
        <v>0.245131417676699</v>
      </c>
      <c r="Q93" s="62">
        <f>ROUND(P93,1)-ROUND(P81,1)</f>
        <v>-0.49999999999999994</v>
      </c>
      <c r="R93" s="71">
        <v>1.24340617935192</v>
      </c>
      <c r="S93" s="62">
        <f>ROUND(R93,1)-ROUND(R81,1)</f>
        <v>-0.5</v>
      </c>
      <c r="T93" s="164">
        <v>0.970674124953729</v>
      </c>
      <c r="U93" s="311">
        <f>ROUND(T93,1)-ROUND(T81,1)</f>
        <v>0</v>
      </c>
    </row>
    <row r="94" spans="1:21" s="1" customFormat="1" ht="16.5" customHeight="1">
      <c r="A94" s="149" t="s">
        <v>279</v>
      </c>
      <c r="B94" s="147">
        <v>1.26728110599078</v>
      </c>
      <c r="C94" s="62">
        <f t="shared" si="19"/>
        <v>0.6000000000000001</v>
      </c>
      <c r="D94" s="71">
        <v>1.4859437751004</v>
      </c>
      <c r="E94" s="62">
        <f>ROUND(D94,1)-ROUND(D82,1)</f>
        <v>0.6</v>
      </c>
      <c r="F94" s="71">
        <v>2.79870828848224</v>
      </c>
      <c r="G94" s="62">
        <f>ROUND(F94,1)-ROUND(F82,1)</f>
        <v>1.9</v>
      </c>
      <c r="H94" s="71">
        <v>1.16708811515269</v>
      </c>
      <c r="I94" s="62">
        <f>ROUND(H94,1)-ROUND(H82,1)</f>
        <v>0</v>
      </c>
      <c r="J94" s="71">
        <v>0.941176470588235</v>
      </c>
      <c r="K94" s="62">
        <f>ROUND(J94,1)-ROUND(J82,1)</f>
        <v>0.5</v>
      </c>
      <c r="L94" s="71">
        <v>0.387931034482759</v>
      </c>
      <c r="M94" s="62">
        <f>ROUND(L94,1)-ROUND(L82,1)</f>
        <v>0.2</v>
      </c>
      <c r="N94" s="164">
        <v>1.20302985296302</v>
      </c>
      <c r="O94" s="309">
        <f>ROUND(N94,1)-ROUND(N82,1)</f>
        <v>0.3999999999999999</v>
      </c>
      <c r="P94" s="147">
        <v>0.168232160381326</v>
      </c>
      <c r="Q94" s="62">
        <f>ROUND(P94,1)-ROUND(P82,1)</f>
        <v>-0.6000000000000001</v>
      </c>
      <c r="R94" s="71">
        <v>1.07927056196502</v>
      </c>
      <c r="S94" s="62">
        <f>ROUND(R94,1)-ROUND(R82,1)</f>
        <v>-0.7999999999999998</v>
      </c>
      <c r="T94" s="164">
        <v>0.871768444558962</v>
      </c>
      <c r="U94" s="311">
        <f>ROUND(T94,1)-ROUND(T82,1)</f>
        <v>0</v>
      </c>
    </row>
    <row r="95" spans="1:21" s="1" customFormat="1" ht="16.5" customHeight="1">
      <c r="A95" s="149" t="s">
        <v>280</v>
      </c>
      <c r="B95" s="147">
        <v>1.01311084624553</v>
      </c>
      <c r="C95" s="62">
        <v>0.30000000000000004</v>
      </c>
      <c r="D95" s="71">
        <v>0.133037694013304</v>
      </c>
      <c r="E95" s="62">
        <v>0.2</v>
      </c>
      <c r="F95" s="71">
        <v>0.432525951557093</v>
      </c>
      <c r="G95" s="62">
        <v>0.5</v>
      </c>
      <c r="H95" s="71">
        <v>2.16010165184244</v>
      </c>
      <c r="I95" s="62">
        <v>1.9000000000000001</v>
      </c>
      <c r="J95" s="71">
        <v>0.953678474114441</v>
      </c>
      <c r="K95" s="62">
        <v>1.1</v>
      </c>
      <c r="L95" s="71">
        <v>6.49978041282389</v>
      </c>
      <c r="M95" s="62">
        <v>6.3</v>
      </c>
      <c r="N95" s="164">
        <v>2.19934487599438</v>
      </c>
      <c r="O95" s="309">
        <v>2</v>
      </c>
      <c r="P95" s="147">
        <v>0.960627790556082</v>
      </c>
      <c r="Q95" s="62">
        <v>0.30000000000000004</v>
      </c>
      <c r="R95" s="71">
        <v>1.91905094207955</v>
      </c>
      <c r="S95" s="62">
        <v>0.7</v>
      </c>
      <c r="T95" s="164">
        <v>1.76784089431951</v>
      </c>
      <c r="U95" s="311">
        <v>1.4</v>
      </c>
    </row>
    <row r="96" spans="1:21" s="1" customFormat="1" ht="16.5" customHeight="1" thickBot="1">
      <c r="A96" s="149" t="s">
        <v>307</v>
      </c>
      <c r="B96" s="147">
        <v>0.722733245729304</v>
      </c>
      <c r="C96" s="62">
        <v>0</v>
      </c>
      <c r="D96" s="71">
        <v>-0.19739439399921</v>
      </c>
      <c r="E96" s="62">
        <v>-0.1</v>
      </c>
      <c r="F96" s="71">
        <v>-0.38572806171649</v>
      </c>
      <c r="G96" s="62">
        <v>-0.30000000000000004</v>
      </c>
      <c r="H96" s="71">
        <v>0.308698020700926</v>
      </c>
      <c r="I96" s="62">
        <v>0</v>
      </c>
      <c r="J96" s="71">
        <v>1.11627906976744</v>
      </c>
      <c r="K96" s="62">
        <v>1.2000000000000002</v>
      </c>
      <c r="L96" s="71">
        <v>8.04821150855365</v>
      </c>
      <c r="M96" s="62">
        <v>7.8</v>
      </c>
      <c r="N96" s="164">
        <v>1.67064439140811</v>
      </c>
      <c r="O96" s="309">
        <v>1.5</v>
      </c>
      <c r="P96" s="147">
        <v>0</v>
      </c>
      <c r="Q96" s="62">
        <v>-0.7</v>
      </c>
      <c r="R96" s="71">
        <v>1.23537061118336</v>
      </c>
      <c r="S96" s="62">
        <v>0</v>
      </c>
      <c r="T96" s="164">
        <v>1.13202903900578</v>
      </c>
      <c r="U96" s="311">
        <v>0.7000000000000001</v>
      </c>
    </row>
    <row r="97" spans="1:21" s="235" customFormat="1" ht="16.5" customHeight="1" thickBot="1" thickTop="1">
      <c r="A97" s="166" t="s">
        <v>308</v>
      </c>
      <c r="B97" s="167">
        <f>'地域別表'!N9</f>
        <v>0.936123348017621</v>
      </c>
      <c r="C97" s="180">
        <f>ROUND(B97,1)-ROUND(B83,1)</f>
        <v>0.20000000000000007</v>
      </c>
      <c r="D97" s="169">
        <f>'地域別表'!N13</f>
        <v>-0.182592818015825</v>
      </c>
      <c r="E97" s="180">
        <f>ROUND(D97,1)-ROUND(D83,1)</f>
        <v>-0.1</v>
      </c>
      <c r="F97" s="169">
        <f>'地域別表'!N17</f>
        <v>-0.244498777506112</v>
      </c>
      <c r="G97" s="180">
        <f>ROUND(F97,1)-ROUND(F83,1)</f>
        <v>-0.1</v>
      </c>
      <c r="H97" s="169">
        <f>'地域別表'!N21</f>
        <v>0.387878787878788</v>
      </c>
      <c r="I97" s="180">
        <f>ROUND(H97,1)-ROUND(H83,1)</f>
        <v>0.10000000000000003</v>
      </c>
      <c r="J97" s="169">
        <f>'地域別表'!N25</f>
        <v>-1</v>
      </c>
      <c r="K97" s="180">
        <f>ROUND(J97,1)-ROUND(J83,1)</f>
        <v>-0.9</v>
      </c>
      <c r="L97" s="169">
        <f>'地域別表'!N29</f>
        <v>6.01761252446184</v>
      </c>
      <c r="M97" s="180">
        <f>ROUND(L97,1)-ROUND(L83,1)</f>
        <v>5.8</v>
      </c>
      <c r="N97" s="170">
        <f>'地域別表'!N33</f>
        <v>1.25154239379517</v>
      </c>
      <c r="O97" s="310">
        <f>ROUND(N97,1)-ROUND(N83,1)</f>
        <v>1.1</v>
      </c>
      <c r="P97" s="167">
        <f>'地域別表'!N37</f>
        <v>0.384553757410671</v>
      </c>
      <c r="Q97" s="180">
        <f>ROUND(P97,1)-ROUND(P83,1)</f>
        <v>-0.29999999999999993</v>
      </c>
      <c r="R97" s="169">
        <f>'地域別表'!N41</f>
        <v>1.2289225492998</v>
      </c>
      <c r="S97" s="180">
        <f>ROUND(R97,1)-ROUND(R83,1)</f>
        <v>0</v>
      </c>
      <c r="T97" s="170">
        <f>'地域別表'!N45</f>
        <v>0.991178981314616</v>
      </c>
      <c r="U97" s="312">
        <f>ROUND(T97,1)-ROUND(T83,1)</f>
        <v>0.6</v>
      </c>
    </row>
    <row r="98" spans="2:20" ht="14.25" thickTop="1">
      <c r="B98" s="296"/>
      <c r="D98" s="296"/>
      <c r="F98" s="296"/>
      <c r="H98" s="296"/>
      <c r="J98" s="296"/>
      <c r="L98" s="296"/>
      <c r="N98" s="296"/>
      <c r="P98" s="296"/>
      <c r="R98" s="296"/>
      <c r="T98" s="296"/>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zoomScalePageLayoutView="0" workbookViewId="0" topLeftCell="A3">
      <selection activeCell="AD37" sqref="AD37"/>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82" t="s">
        <v>204</v>
      </c>
      <c r="B2" s="183"/>
      <c r="C2" s="183"/>
      <c r="D2" s="183"/>
      <c r="E2" s="268"/>
      <c r="F2" s="268"/>
      <c r="G2" s="268"/>
      <c r="H2" s="268"/>
      <c r="I2" s="268"/>
      <c r="J2" s="268"/>
      <c r="K2" s="268"/>
      <c r="L2" s="268"/>
      <c r="M2" s="268"/>
      <c r="N2" s="268"/>
    </row>
    <row r="5" ht="14.25" thickBot="1"/>
    <row r="6" spans="1:14" s="15" customFormat="1" ht="14.25" customHeight="1">
      <c r="A6" s="94" t="s">
        <v>79</v>
      </c>
      <c r="B6" s="647" t="s">
        <v>80</v>
      </c>
      <c r="C6" s="648"/>
      <c r="D6" s="95" t="s">
        <v>81</v>
      </c>
      <c r="E6" s="96" t="s">
        <v>82</v>
      </c>
      <c r="F6" s="96" t="s">
        <v>83</v>
      </c>
      <c r="G6" s="96" t="s">
        <v>81</v>
      </c>
      <c r="H6" s="96" t="s">
        <v>84</v>
      </c>
      <c r="I6" s="96" t="s">
        <v>85</v>
      </c>
      <c r="J6" s="96" t="s">
        <v>84</v>
      </c>
      <c r="K6" s="96" t="s">
        <v>86</v>
      </c>
      <c r="L6" s="96" t="s">
        <v>87</v>
      </c>
      <c r="M6" s="97" t="s">
        <v>88</v>
      </c>
      <c r="N6" s="98" t="s">
        <v>89</v>
      </c>
    </row>
    <row r="7" spans="1:14" s="15" customFormat="1" ht="14.25" customHeight="1">
      <c r="A7" s="99"/>
      <c r="B7" s="649"/>
      <c r="C7" s="650"/>
      <c r="D7" s="54" t="s">
        <v>90</v>
      </c>
      <c r="E7" s="236"/>
      <c r="F7" s="236"/>
      <c r="G7" s="236"/>
      <c r="H7" s="236"/>
      <c r="I7" s="236"/>
      <c r="J7" s="236"/>
      <c r="K7" s="236"/>
      <c r="L7" s="236"/>
      <c r="M7" s="237"/>
      <c r="N7" s="100" t="s">
        <v>91</v>
      </c>
    </row>
    <row r="8" spans="1:15" s="15" customFormat="1" ht="14.25" customHeight="1" thickBot="1">
      <c r="A8" s="238" t="s">
        <v>92</v>
      </c>
      <c r="B8" s="651"/>
      <c r="C8" s="652"/>
      <c r="D8" s="101" t="s">
        <v>93</v>
      </c>
      <c r="E8" s="102" t="s">
        <v>81</v>
      </c>
      <c r="F8" s="102" t="s">
        <v>82</v>
      </c>
      <c r="G8" s="102" t="s">
        <v>94</v>
      </c>
      <c r="H8" s="102" t="s">
        <v>95</v>
      </c>
      <c r="I8" s="102" t="s">
        <v>96</v>
      </c>
      <c r="J8" s="102" t="s">
        <v>91</v>
      </c>
      <c r="K8" s="102" t="s">
        <v>91</v>
      </c>
      <c r="L8" s="102" t="s">
        <v>97</v>
      </c>
      <c r="M8" s="103" t="s">
        <v>98</v>
      </c>
      <c r="N8" s="104" t="s">
        <v>99</v>
      </c>
      <c r="O8" s="15" t="s">
        <v>100</v>
      </c>
    </row>
    <row r="9" spans="1:14" ht="13.5">
      <c r="A9" s="105"/>
      <c r="B9" s="653" t="s">
        <v>101</v>
      </c>
      <c r="C9" s="302" t="str">
        <f>'表紙'!P6&amp;"年"&amp;'表紙'!U6&amp;"月"</f>
        <v>4年2月</v>
      </c>
      <c r="D9" s="234">
        <v>0.587084148727984</v>
      </c>
      <c r="E9" s="181">
        <v>0</v>
      </c>
      <c r="F9" s="335">
        <v>0.744047619047619</v>
      </c>
      <c r="G9" s="313">
        <v>0</v>
      </c>
      <c r="H9" s="313">
        <v>6.93069306930693</v>
      </c>
      <c r="I9" s="313">
        <v>0</v>
      </c>
      <c r="J9" s="313">
        <v>2.5</v>
      </c>
      <c r="K9" s="181">
        <v>0</v>
      </c>
      <c r="L9" s="181">
        <v>0</v>
      </c>
      <c r="M9" s="181">
        <v>0</v>
      </c>
      <c r="N9" s="72">
        <v>0.936123348017621</v>
      </c>
    </row>
    <row r="10" spans="1:14" ht="13.5">
      <c r="A10" s="105" t="s">
        <v>202</v>
      </c>
      <c r="B10" s="640" t="s">
        <v>102</v>
      </c>
      <c r="C10" s="303" t="str">
        <f>'表紙'!P6-1&amp;"年"&amp;'表紙'!U6&amp;"月"</f>
        <v>3年2月</v>
      </c>
      <c r="D10" s="331">
        <v>0.424628450106157</v>
      </c>
      <c r="E10" s="332">
        <v>0</v>
      </c>
      <c r="F10" s="333">
        <v>0.227272727272727</v>
      </c>
      <c r="G10" s="332">
        <v>1.36986301369863</v>
      </c>
      <c r="H10" s="332">
        <v>1.47058823529412</v>
      </c>
      <c r="I10" s="332">
        <v>3.26086956521739</v>
      </c>
      <c r="J10" s="332">
        <v>2.17391304347826</v>
      </c>
      <c r="K10" s="332">
        <v>0</v>
      </c>
      <c r="L10" s="332">
        <v>1.76991150442478</v>
      </c>
      <c r="M10" s="332">
        <v>0</v>
      </c>
      <c r="N10" s="106">
        <v>0.604838709677419</v>
      </c>
    </row>
    <row r="11" spans="1:14" ht="13.5">
      <c r="A11" s="105" t="s">
        <v>103</v>
      </c>
      <c r="B11" s="107" t="s">
        <v>104</v>
      </c>
      <c r="C11" s="302" t="str">
        <f>'地域別'!K32&amp;"月見通し"</f>
        <v>4月見通し</v>
      </c>
      <c r="D11" s="403" t="s">
        <v>164</v>
      </c>
      <c r="E11" s="335" t="s">
        <v>164</v>
      </c>
      <c r="F11" s="335" t="s">
        <v>164</v>
      </c>
      <c r="G11" s="335" t="s">
        <v>164</v>
      </c>
      <c r="H11" s="335" t="s">
        <v>164</v>
      </c>
      <c r="I11" s="335" t="s">
        <v>164</v>
      </c>
      <c r="J11" s="335" t="s">
        <v>164</v>
      </c>
      <c r="K11" s="335" t="s">
        <v>164</v>
      </c>
      <c r="L11" s="239" t="s">
        <v>164</v>
      </c>
      <c r="M11" s="239" t="s">
        <v>164</v>
      </c>
      <c r="N11" s="73" t="s">
        <v>164</v>
      </c>
    </row>
    <row r="12" spans="1:14" ht="13.5">
      <c r="A12" s="108"/>
      <c r="B12" s="107" t="s">
        <v>105</v>
      </c>
      <c r="C12" s="304" t="str">
        <f>'地域別'!AA32&amp;"月見通し"</f>
        <v>5月見通し</v>
      </c>
      <c r="D12" s="338" t="s">
        <v>164</v>
      </c>
      <c r="E12" s="339" t="s">
        <v>164</v>
      </c>
      <c r="F12" s="339" t="s">
        <v>164</v>
      </c>
      <c r="G12" s="339" t="s">
        <v>164</v>
      </c>
      <c r="H12" s="339" t="s">
        <v>164</v>
      </c>
      <c r="I12" s="339" t="s">
        <v>164</v>
      </c>
      <c r="J12" s="339" t="s">
        <v>164</v>
      </c>
      <c r="K12" s="339" t="s">
        <v>164</v>
      </c>
      <c r="L12" s="243" t="s">
        <v>164</v>
      </c>
      <c r="M12" s="243" t="s">
        <v>164</v>
      </c>
      <c r="N12" s="110" t="s">
        <v>164</v>
      </c>
    </row>
    <row r="13" spans="1:14" ht="13.5">
      <c r="A13" s="111"/>
      <c r="B13" s="639" t="s">
        <v>101</v>
      </c>
      <c r="C13" s="292" t="str">
        <f>C9</f>
        <v>4年2月</v>
      </c>
      <c r="D13" s="334">
        <v>-6.09756097560976</v>
      </c>
      <c r="E13" s="313">
        <v>0</v>
      </c>
      <c r="F13" s="335">
        <v>1.26582278481013</v>
      </c>
      <c r="G13" s="313">
        <v>0</v>
      </c>
      <c r="H13" s="313">
        <v>1.8348623853211</v>
      </c>
      <c r="I13" s="313">
        <v>0</v>
      </c>
      <c r="J13" s="313">
        <v>0</v>
      </c>
      <c r="K13" s="313">
        <v>0</v>
      </c>
      <c r="L13" s="181">
        <v>0</v>
      </c>
      <c r="M13" s="181">
        <v>0</v>
      </c>
      <c r="N13" s="72">
        <v>-0.182592818015825</v>
      </c>
    </row>
    <row r="14" spans="1:14" ht="13.5">
      <c r="A14" s="105" t="s">
        <v>202</v>
      </c>
      <c r="B14" s="640" t="s">
        <v>102</v>
      </c>
      <c r="C14" s="293" t="str">
        <f>C10</f>
        <v>3年2月</v>
      </c>
      <c r="D14" s="331">
        <v>0</v>
      </c>
      <c r="E14" s="332">
        <v>0</v>
      </c>
      <c r="F14" s="333">
        <v>-1.434034416826</v>
      </c>
      <c r="G14" s="332">
        <v>0</v>
      </c>
      <c r="H14" s="332">
        <v>0</v>
      </c>
      <c r="I14" s="332">
        <v>3.92156862745098</v>
      </c>
      <c r="J14" s="332">
        <v>11.864406779661</v>
      </c>
      <c r="K14" s="332">
        <v>0</v>
      </c>
      <c r="L14" s="241">
        <v>1.65289256198347</v>
      </c>
      <c r="M14" s="241">
        <v>0</v>
      </c>
      <c r="N14" s="106">
        <v>-0.0673854447439353</v>
      </c>
    </row>
    <row r="15" spans="1:14" ht="13.5">
      <c r="A15" s="105" t="s">
        <v>106</v>
      </c>
      <c r="B15" s="107" t="s">
        <v>104</v>
      </c>
      <c r="C15" s="292" t="str">
        <f>C11</f>
        <v>4月見通し</v>
      </c>
      <c r="D15" s="403" t="s">
        <v>164</v>
      </c>
      <c r="E15" s="335" t="s">
        <v>164</v>
      </c>
      <c r="F15" s="335" t="s">
        <v>164</v>
      </c>
      <c r="G15" s="337" t="s">
        <v>164</v>
      </c>
      <c r="H15" s="337" t="s">
        <v>164</v>
      </c>
      <c r="I15" s="337" t="s">
        <v>164</v>
      </c>
      <c r="J15" s="337" t="s">
        <v>164</v>
      </c>
      <c r="K15" s="335" t="s">
        <v>164</v>
      </c>
      <c r="L15" s="239" t="s">
        <v>164</v>
      </c>
      <c r="M15" s="239" t="s">
        <v>164</v>
      </c>
      <c r="N15" s="73" t="s">
        <v>164</v>
      </c>
    </row>
    <row r="16" spans="1:14" ht="13.5">
      <c r="A16" s="108"/>
      <c r="B16" s="109" t="s">
        <v>105</v>
      </c>
      <c r="C16" s="294" t="str">
        <f>C12</f>
        <v>5月見通し</v>
      </c>
      <c r="D16" s="338" t="s">
        <v>164</v>
      </c>
      <c r="E16" s="339" t="s">
        <v>164</v>
      </c>
      <c r="F16" s="339" t="s">
        <v>164</v>
      </c>
      <c r="G16" s="339" t="s">
        <v>164</v>
      </c>
      <c r="H16" s="339" t="s">
        <v>164</v>
      </c>
      <c r="I16" s="339" t="s">
        <v>164</v>
      </c>
      <c r="J16" s="339" t="s">
        <v>164</v>
      </c>
      <c r="K16" s="339" t="s">
        <v>164</v>
      </c>
      <c r="L16" s="243" t="s">
        <v>164</v>
      </c>
      <c r="M16" s="243" t="s">
        <v>164</v>
      </c>
      <c r="N16" s="110" t="s">
        <v>164</v>
      </c>
    </row>
    <row r="17" spans="1:14" ht="13.5">
      <c r="A17" s="636" t="s">
        <v>203</v>
      </c>
      <c r="B17" s="639" t="s">
        <v>101</v>
      </c>
      <c r="C17" s="302" t="str">
        <f aca="true" t="shared" si="0" ref="C17:C48">C13</f>
        <v>4年2月</v>
      </c>
      <c r="D17" s="334">
        <v>-6.01503759398496</v>
      </c>
      <c r="E17" s="313">
        <v>0</v>
      </c>
      <c r="F17" s="335">
        <v>-0.696864111498258</v>
      </c>
      <c r="G17" s="313">
        <v>0</v>
      </c>
      <c r="H17" s="313">
        <v>18.5185185185185</v>
      </c>
      <c r="I17" s="313">
        <v>0</v>
      </c>
      <c r="J17" s="313">
        <v>0</v>
      </c>
      <c r="K17" s="313">
        <v>8.82352941176471</v>
      </c>
      <c r="L17" s="313">
        <v>0</v>
      </c>
      <c r="M17" s="313">
        <v>0</v>
      </c>
      <c r="N17" s="72">
        <v>-0.244498777506112</v>
      </c>
    </row>
    <row r="18" spans="1:14" ht="13.5">
      <c r="A18" s="637"/>
      <c r="B18" s="640" t="s">
        <v>102</v>
      </c>
      <c r="C18" s="303" t="str">
        <f t="shared" si="0"/>
        <v>3年2月</v>
      </c>
      <c r="D18" s="331">
        <v>-1.16279069767442</v>
      </c>
      <c r="E18" s="332">
        <v>0</v>
      </c>
      <c r="F18" s="333">
        <v>0</v>
      </c>
      <c r="G18" s="332">
        <v>0</v>
      </c>
      <c r="H18" s="332">
        <v>0</v>
      </c>
      <c r="I18" s="332">
        <v>3.57142857142857</v>
      </c>
      <c r="J18" s="332">
        <v>7.01754385964912</v>
      </c>
      <c r="K18" s="332">
        <v>0</v>
      </c>
      <c r="L18" s="332">
        <v>0</v>
      </c>
      <c r="M18" s="332">
        <v>0</v>
      </c>
      <c r="N18" s="106">
        <v>0.50761421319797</v>
      </c>
    </row>
    <row r="19" spans="1:14" ht="13.5">
      <c r="A19" s="637"/>
      <c r="B19" s="107" t="s">
        <v>104</v>
      </c>
      <c r="C19" s="302" t="str">
        <f t="shared" si="0"/>
        <v>4月見通し</v>
      </c>
      <c r="D19" s="336" t="s">
        <v>164</v>
      </c>
      <c r="E19" s="335" t="s">
        <v>164</v>
      </c>
      <c r="F19" s="335" t="s">
        <v>164</v>
      </c>
      <c r="G19" s="337" t="s">
        <v>164</v>
      </c>
      <c r="H19" s="337" t="s">
        <v>164</v>
      </c>
      <c r="I19" s="337" t="s">
        <v>164</v>
      </c>
      <c r="J19" s="337" t="s">
        <v>164</v>
      </c>
      <c r="K19" s="337" t="s">
        <v>164</v>
      </c>
      <c r="L19" s="335" t="s">
        <v>164</v>
      </c>
      <c r="M19" s="335" t="s">
        <v>164</v>
      </c>
      <c r="N19" s="73" t="s">
        <v>164</v>
      </c>
    </row>
    <row r="20" spans="1:14" ht="13.5">
      <c r="A20" s="646"/>
      <c r="B20" s="109" t="s">
        <v>105</v>
      </c>
      <c r="C20" s="304" t="str">
        <f t="shared" si="0"/>
        <v>5月見通し</v>
      </c>
      <c r="D20" s="338" t="s">
        <v>164</v>
      </c>
      <c r="E20" s="339" t="s">
        <v>164</v>
      </c>
      <c r="F20" s="339" t="s">
        <v>164</v>
      </c>
      <c r="G20" s="339" t="s">
        <v>164</v>
      </c>
      <c r="H20" s="339" t="s">
        <v>164</v>
      </c>
      <c r="I20" s="339" t="s">
        <v>164</v>
      </c>
      <c r="J20" s="339" t="s">
        <v>164</v>
      </c>
      <c r="K20" s="339" t="s">
        <v>164</v>
      </c>
      <c r="L20" s="339" t="s">
        <v>164</v>
      </c>
      <c r="M20" s="339" t="s">
        <v>164</v>
      </c>
      <c r="N20" s="110" t="s">
        <v>164</v>
      </c>
    </row>
    <row r="21" spans="1:14" ht="13.5">
      <c r="A21" s="636" t="s">
        <v>107</v>
      </c>
      <c r="B21" s="639" t="s">
        <v>101</v>
      </c>
      <c r="C21" s="302" t="str">
        <f t="shared" si="0"/>
        <v>4年2月</v>
      </c>
      <c r="D21" s="334">
        <v>0.282885431400283</v>
      </c>
      <c r="E21" s="313">
        <v>2.1505376344086</v>
      </c>
      <c r="F21" s="335">
        <v>0.2356637863315</v>
      </c>
      <c r="G21" s="313">
        <v>0</v>
      </c>
      <c r="H21" s="313">
        <v>1.52284263959391</v>
      </c>
      <c r="I21" s="313">
        <v>0.75187969924812</v>
      </c>
      <c r="J21" s="313">
        <v>1.36986301369863</v>
      </c>
      <c r="K21" s="313">
        <v>0</v>
      </c>
      <c r="L21" s="313">
        <v>0</v>
      </c>
      <c r="M21" s="313">
        <v>0</v>
      </c>
      <c r="N21" s="72">
        <v>0.387878787878788</v>
      </c>
    </row>
    <row r="22" spans="1:15" ht="13.5">
      <c r="A22" s="637"/>
      <c r="B22" s="640" t="s">
        <v>102</v>
      </c>
      <c r="C22" s="303" t="str">
        <f t="shared" si="0"/>
        <v>3年2月</v>
      </c>
      <c r="D22" s="331">
        <v>-1.66666666666667</v>
      </c>
      <c r="E22" s="332">
        <v>1.76211453744493</v>
      </c>
      <c r="F22" s="333">
        <v>0</v>
      </c>
      <c r="G22" s="332">
        <v>1.21951219512195</v>
      </c>
      <c r="H22" s="332">
        <v>0</v>
      </c>
      <c r="I22" s="332">
        <v>5.59006211180124</v>
      </c>
      <c r="J22" s="332">
        <v>0</v>
      </c>
      <c r="K22" s="332">
        <v>0.943396226415094</v>
      </c>
      <c r="L22" s="332">
        <v>0</v>
      </c>
      <c r="M22" s="332">
        <v>0</v>
      </c>
      <c r="N22" s="106">
        <v>0.29126213592233</v>
      </c>
      <c r="O22" s="234"/>
    </row>
    <row r="23" spans="1:14" ht="13.5">
      <c r="A23" s="637"/>
      <c r="B23" s="107" t="s">
        <v>104</v>
      </c>
      <c r="C23" s="302" t="str">
        <f t="shared" si="0"/>
        <v>4月見通し</v>
      </c>
      <c r="D23" s="336" t="s">
        <v>164</v>
      </c>
      <c r="E23" s="335" t="s">
        <v>164</v>
      </c>
      <c r="F23" s="335" t="s">
        <v>164</v>
      </c>
      <c r="G23" s="335" t="s">
        <v>164</v>
      </c>
      <c r="H23" s="335" t="s">
        <v>164</v>
      </c>
      <c r="I23" s="335" t="s">
        <v>164</v>
      </c>
      <c r="J23" s="335" t="s">
        <v>164</v>
      </c>
      <c r="K23" s="335" t="s">
        <v>164</v>
      </c>
      <c r="L23" s="335" t="s">
        <v>164</v>
      </c>
      <c r="M23" s="335" t="s">
        <v>164</v>
      </c>
      <c r="N23" s="73" t="s">
        <v>164</v>
      </c>
    </row>
    <row r="24" spans="1:14" ht="13.5">
      <c r="A24" s="646"/>
      <c r="B24" s="109" t="s">
        <v>105</v>
      </c>
      <c r="C24" s="304" t="str">
        <f t="shared" si="0"/>
        <v>5月見通し</v>
      </c>
      <c r="D24" s="340" t="s">
        <v>164</v>
      </c>
      <c r="E24" s="339" t="s">
        <v>164</v>
      </c>
      <c r="F24" s="339" t="s">
        <v>164</v>
      </c>
      <c r="G24" s="339" t="s">
        <v>164</v>
      </c>
      <c r="H24" s="339" t="s">
        <v>164</v>
      </c>
      <c r="I24" s="339" t="s">
        <v>164</v>
      </c>
      <c r="J24" s="339" t="s">
        <v>164</v>
      </c>
      <c r="K24" s="339" t="s">
        <v>164</v>
      </c>
      <c r="L24" s="339" t="s">
        <v>164</v>
      </c>
      <c r="M24" s="339" t="s">
        <v>164</v>
      </c>
      <c r="N24" s="110" t="s">
        <v>164</v>
      </c>
    </row>
    <row r="25" spans="1:14" ht="13.5">
      <c r="A25" s="111"/>
      <c r="B25" s="639" t="s">
        <v>101</v>
      </c>
      <c r="C25" s="302" t="str">
        <f t="shared" si="0"/>
        <v>4年2月</v>
      </c>
      <c r="D25" s="334">
        <v>0.636942675159236</v>
      </c>
      <c r="E25" s="313">
        <v>0</v>
      </c>
      <c r="F25" s="335">
        <v>-3.89972144846797</v>
      </c>
      <c r="G25" s="313">
        <v>0</v>
      </c>
      <c r="H25" s="313">
        <v>3.7037037037037</v>
      </c>
      <c r="I25" s="313">
        <v>0</v>
      </c>
      <c r="J25" s="313">
        <v>3.84615384615385</v>
      </c>
      <c r="K25" s="313">
        <v>0</v>
      </c>
      <c r="L25" s="313">
        <v>0</v>
      </c>
      <c r="M25" s="313">
        <v>0</v>
      </c>
      <c r="N25" s="72">
        <v>-1</v>
      </c>
    </row>
    <row r="26" spans="1:14" ht="13.5">
      <c r="A26" s="105" t="s">
        <v>108</v>
      </c>
      <c r="B26" s="640" t="s">
        <v>102</v>
      </c>
      <c r="C26" s="303" t="str">
        <f t="shared" si="0"/>
        <v>3年2月</v>
      </c>
      <c r="D26" s="331">
        <v>0</v>
      </c>
      <c r="E26" s="332">
        <v>4.54545454545455</v>
      </c>
      <c r="F26" s="333">
        <v>0</v>
      </c>
      <c r="G26" s="332">
        <v>0</v>
      </c>
      <c r="H26" s="332">
        <v>0</v>
      </c>
      <c r="I26" s="332">
        <v>5</v>
      </c>
      <c r="J26" s="332">
        <v>0</v>
      </c>
      <c r="K26" s="332">
        <v>0</v>
      </c>
      <c r="L26" s="332">
        <v>0</v>
      </c>
      <c r="M26" s="332">
        <v>0</v>
      </c>
      <c r="N26" s="106">
        <v>0.473186119873817</v>
      </c>
    </row>
    <row r="27" spans="1:14" ht="13.5">
      <c r="A27" s="105" t="s">
        <v>103</v>
      </c>
      <c r="B27" s="107" t="s">
        <v>104</v>
      </c>
      <c r="C27" s="302" t="str">
        <f t="shared" si="0"/>
        <v>4月見通し</v>
      </c>
      <c r="D27" s="336" t="s">
        <v>164</v>
      </c>
      <c r="E27" s="335" t="s">
        <v>164</v>
      </c>
      <c r="F27" s="335" t="s">
        <v>164</v>
      </c>
      <c r="G27" s="335" t="s">
        <v>164</v>
      </c>
      <c r="H27" s="335" t="s">
        <v>164</v>
      </c>
      <c r="I27" s="335" t="s">
        <v>164</v>
      </c>
      <c r="J27" s="335" t="s">
        <v>164</v>
      </c>
      <c r="K27" s="335" t="s">
        <v>164</v>
      </c>
      <c r="L27" s="335" t="s">
        <v>164</v>
      </c>
      <c r="M27" s="335" t="s">
        <v>164</v>
      </c>
      <c r="N27" s="73" t="s">
        <v>164</v>
      </c>
    </row>
    <row r="28" spans="1:14" ht="13.5">
      <c r="A28" s="108"/>
      <c r="B28" s="109" t="s">
        <v>105</v>
      </c>
      <c r="C28" s="304" t="str">
        <f t="shared" si="0"/>
        <v>5月見通し</v>
      </c>
      <c r="D28" s="340" t="s">
        <v>164</v>
      </c>
      <c r="E28" s="339" t="s">
        <v>164</v>
      </c>
      <c r="F28" s="339" t="s">
        <v>164</v>
      </c>
      <c r="G28" s="339" t="s">
        <v>164</v>
      </c>
      <c r="H28" s="339" t="s">
        <v>164</v>
      </c>
      <c r="I28" s="339" t="s">
        <v>164</v>
      </c>
      <c r="J28" s="339" t="s">
        <v>164</v>
      </c>
      <c r="K28" s="339" t="s">
        <v>164</v>
      </c>
      <c r="L28" s="339" t="s">
        <v>164</v>
      </c>
      <c r="M28" s="339" t="s">
        <v>164</v>
      </c>
      <c r="N28" s="110" t="s">
        <v>164</v>
      </c>
    </row>
    <row r="29" spans="1:14" ht="13.5">
      <c r="A29" s="111"/>
      <c r="B29" s="639" t="s">
        <v>101</v>
      </c>
      <c r="C29" s="302" t="str">
        <f t="shared" si="0"/>
        <v>4年2月</v>
      </c>
      <c r="D29" s="334">
        <v>2.9673590504451</v>
      </c>
      <c r="E29" s="313">
        <v>0</v>
      </c>
      <c r="F29" s="335">
        <v>9.09090909090909</v>
      </c>
      <c r="G29" s="313">
        <v>0</v>
      </c>
      <c r="H29" s="313">
        <v>4.65116279069767</v>
      </c>
      <c r="I29" s="313">
        <v>0</v>
      </c>
      <c r="J29" s="313">
        <v>0</v>
      </c>
      <c r="K29" s="313">
        <v>0</v>
      </c>
      <c r="L29" s="313">
        <v>0</v>
      </c>
      <c r="M29" s="313">
        <v>0</v>
      </c>
      <c r="N29" s="72">
        <v>6.01761252446184</v>
      </c>
    </row>
    <row r="30" spans="1:14" ht="13.5">
      <c r="A30" s="105" t="s">
        <v>108</v>
      </c>
      <c r="B30" s="640" t="s">
        <v>102</v>
      </c>
      <c r="C30" s="303" t="str">
        <f t="shared" si="0"/>
        <v>3年2月</v>
      </c>
      <c r="D30" s="331">
        <v>0</v>
      </c>
      <c r="E30" s="332">
        <v>1.35135135135135</v>
      </c>
      <c r="F30" s="333">
        <v>0.0467071461933676</v>
      </c>
      <c r="G30" s="332">
        <v>0</v>
      </c>
      <c r="H30" s="332">
        <v>0</v>
      </c>
      <c r="I30" s="332">
        <v>2</v>
      </c>
      <c r="J30" s="332">
        <v>8.16326530612245</v>
      </c>
      <c r="K30" s="332">
        <v>0</v>
      </c>
      <c r="L30" s="332">
        <v>0</v>
      </c>
      <c r="M30" s="332">
        <v>0</v>
      </c>
      <c r="N30" s="106">
        <v>0.273889227023737</v>
      </c>
    </row>
    <row r="31" spans="1:14" ht="13.5">
      <c r="A31" s="105" t="s">
        <v>106</v>
      </c>
      <c r="B31" s="107" t="s">
        <v>104</v>
      </c>
      <c r="C31" s="302" t="str">
        <f t="shared" si="0"/>
        <v>4月見通し</v>
      </c>
      <c r="D31" s="336" t="s">
        <v>300</v>
      </c>
      <c r="E31" s="335" t="s">
        <v>164</v>
      </c>
      <c r="F31" s="335" t="s">
        <v>305</v>
      </c>
      <c r="G31" s="335" t="s">
        <v>164</v>
      </c>
      <c r="H31" s="335" t="s">
        <v>164</v>
      </c>
      <c r="I31" s="335" t="s">
        <v>164</v>
      </c>
      <c r="J31" s="335" t="s">
        <v>164</v>
      </c>
      <c r="K31" s="335" t="s">
        <v>164</v>
      </c>
      <c r="L31" s="335" t="s">
        <v>164</v>
      </c>
      <c r="M31" s="335" t="s">
        <v>164</v>
      </c>
      <c r="N31" s="73" t="s">
        <v>164</v>
      </c>
    </row>
    <row r="32" spans="1:14" ht="14.25" thickBot="1">
      <c r="A32" s="112"/>
      <c r="B32" s="113" t="s">
        <v>105</v>
      </c>
      <c r="C32" s="305" t="str">
        <f t="shared" si="0"/>
        <v>5月見通し</v>
      </c>
      <c r="D32" s="341" t="s">
        <v>164</v>
      </c>
      <c r="E32" s="342" t="s">
        <v>164</v>
      </c>
      <c r="F32" s="342" t="s">
        <v>305</v>
      </c>
      <c r="G32" s="342" t="s">
        <v>164</v>
      </c>
      <c r="H32" s="342" t="s">
        <v>164</v>
      </c>
      <c r="I32" s="342" t="s">
        <v>164</v>
      </c>
      <c r="J32" s="342" t="s">
        <v>164</v>
      </c>
      <c r="K32" s="342" t="s">
        <v>164</v>
      </c>
      <c r="L32" s="342" t="s">
        <v>164</v>
      </c>
      <c r="M32" s="343" t="s">
        <v>164</v>
      </c>
      <c r="N32" s="114" t="s">
        <v>164</v>
      </c>
    </row>
    <row r="33" spans="1:14" ht="13.5">
      <c r="A33" s="641" t="s">
        <v>109</v>
      </c>
      <c r="B33" s="642" t="s">
        <v>101</v>
      </c>
      <c r="C33" s="306" t="str">
        <f t="shared" si="0"/>
        <v>4年2月</v>
      </c>
      <c r="D33" s="246">
        <v>-0.266903914590747</v>
      </c>
      <c r="E33" s="115">
        <v>0.909090909090909</v>
      </c>
      <c r="F33" s="116">
        <v>1.97446808510638</v>
      </c>
      <c r="G33" s="115">
        <v>0</v>
      </c>
      <c r="H33" s="115">
        <v>3.95480225988701</v>
      </c>
      <c r="I33" s="115">
        <v>0.282485875706215</v>
      </c>
      <c r="J33" s="115">
        <v>1.64473684210526</v>
      </c>
      <c r="K33" s="115">
        <v>0.882352941176471</v>
      </c>
      <c r="L33" s="115">
        <v>0</v>
      </c>
      <c r="M33" s="115">
        <v>0</v>
      </c>
      <c r="N33" s="72">
        <v>1.25154239379517</v>
      </c>
    </row>
    <row r="34" spans="1:14" ht="13.5">
      <c r="A34" s="637"/>
      <c r="B34" s="643" t="s">
        <v>102</v>
      </c>
      <c r="C34" s="307" t="str">
        <f t="shared" si="0"/>
        <v>3年2月</v>
      </c>
      <c r="D34" s="117">
        <v>-0.486322188449848</v>
      </c>
      <c r="E34" s="118">
        <v>1.24269005847953</v>
      </c>
      <c r="F34" s="119">
        <v>-0.164271047227926</v>
      </c>
      <c r="G34" s="118">
        <v>0.657894736842105</v>
      </c>
      <c r="H34" s="118">
        <v>0.301659125188537</v>
      </c>
      <c r="I34" s="118">
        <v>4.00667779632721</v>
      </c>
      <c r="J34" s="118">
        <v>2.89855072463768</v>
      </c>
      <c r="K34" s="118">
        <v>0.248756218905473</v>
      </c>
      <c r="L34" s="118">
        <v>0.535475234270415</v>
      </c>
      <c r="M34" s="118">
        <v>0</v>
      </c>
      <c r="N34" s="106">
        <v>0.299987755601812</v>
      </c>
    </row>
    <row r="35" spans="1:14" ht="13.5">
      <c r="A35" s="637"/>
      <c r="B35" s="120" t="s">
        <v>104</v>
      </c>
      <c r="C35" s="306" t="str">
        <f t="shared" si="0"/>
        <v>4月見通し</v>
      </c>
      <c r="D35" s="247" t="s">
        <v>164</v>
      </c>
      <c r="E35" s="116" t="s">
        <v>164</v>
      </c>
      <c r="F35" s="116" t="s">
        <v>164</v>
      </c>
      <c r="G35" s="116" t="s">
        <v>164</v>
      </c>
      <c r="H35" s="116" t="s">
        <v>164</v>
      </c>
      <c r="I35" s="116" t="s">
        <v>164</v>
      </c>
      <c r="J35" s="116" t="s">
        <v>164</v>
      </c>
      <c r="K35" s="116" t="s">
        <v>164</v>
      </c>
      <c r="L35" s="116" t="s">
        <v>164</v>
      </c>
      <c r="M35" s="116" t="s">
        <v>164</v>
      </c>
      <c r="N35" s="73" t="s">
        <v>164</v>
      </c>
    </row>
    <row r="36" spans="1:14" ht="14.25" thickBot="1">
      <c r="A36" s="638"/>
      <c r="B36" s="121" t="s">
        <v>105</v>
      </c>
      <c r="C36" s="308" t="str">
        <f t="shared" si="0"/>
        <v>5月見通し</v>
      </c>
      <c r="D36" s="122" t="s">
        <v>164</v>
      </c>
      <c r="E36" s="123" t="s">
        <v>164</v>
      </c>
      <c r="F36" s="123" t="s">
        <v>164</v>
      </c>
      <c r="G36" s="123" t="s">
        <v>164</v>
      </c>
      <c r="H36" s="123" t="s">
        <v>164</v>
      </c>
      <c r="I36" s="123" t="s">
        <v>164</v>
      </c>
      <c r="J36" s="123" t="s">
        <v>164</v>
      </c>
      <c r="K36" s="123" t="s">
        <v>164</v>
      </c>
      <c r="L36" s="123" t="s">
        <v>164</v>
      </c>
      <c r="M36" s="124" t="s">
        <v>164</v>
      </c>
      <c r="N36" s="114" t="s">
        <v>164</v>
      </c>
    </row>
    <row r="37" spans="1:14" ht="13.5">
      <c r="A37" s="645" t="s">
        <v>110</v>
      </c>
      <c r="B37" s="639" t="s">
        <v>101</v>
      </c>
      <c r="C37" s="302" t="str">
        <f t="shared" si="0"/>
        <v>4年2月</v>
      </c>
      <c r="D37" s="234">
        <v>1.37931034482759</v>
      </c>
      <c r="E37" s="181">
        <v>-1.07671601615074</v>
      </c>
      <c r="F37" s="239">
        <v>0.809004572634541</v>
      </c>
      <c r="G37" s="181">
        <v>0</v>
      </c>
      <c r="H37" s="181">
        <v>0</v>
      </c>
      <c r="I37" s="181">
        <v>0.0714285714285714</v>
      </c>
      <c r="J37" s="181">
        <v>0.947867298578199</v>
      </c>
      <c r="K37" s="181">
        <v>0</v>
      </c>
      <c r="L37" s="181">
        <v>1.41843971631206</v>
      </c>
      <c r="M37" s="181">
        <v>0</v>
      </c>
      <c r="N37" s="72">
        <v>0.384553757410671</v>
      </c>
    </row>
    <row r="38" spans="1:14" ht="13.5">
      <c r="A38" s="637"/>
      <c r="B38" s="640" t="s">
        <v>102</v>
      </c>
      <c r="C38" s="303" t="str">
        <f t="shared" si="0"/>
        <v>3年2月</v>
      </c>
      <c r="D38" s="240">
        <v>2.17391304347826</v>
      </c>
      <c r="E38" s="241">
        <v>0</v>
      </c>
      <c r="F38" s="242">
        <v>0.803212851405622</v>
      </c>
      <c r="G38" s="332">
        <v>0.588235294117647</v>
      </c>
      <c r="H38" s="332">
        <v>0</v>
      </c>
      <c r="I38" s="332">
        <v>0.355871886120996</v>
      </c>
      <c r="J38" s="332">
        <v>0.769230769230769</v>
      </c>
      <c r="K38" s="332">
        <v>0.840336134453782</v>
      </c>
      <c r="L38" s="332">
        <v>4.25531914893617</v>
      </c>
      <c r="M38" s="241">
        <v>0</v>
      </c>
      <c r="N38" s="106">
        <v>0.661409310607988</v>
      </c>
    </row>
    <row r="39" spans="1:15" ht="13.5">
      <c r="A39" s="637"/>
      <c r="B39" s="107" t="s">
        <v>104</v>
      </c>
      <c r="C39" s="302" t="str">
        <f t="shared" si="0"/>
        <v>4月見通し</v>
      </c>
      <c r="D39" s="244" t="s">
        <v>164</v>
      </c>
      <c r="E39" s="239" t="s">
        <v>164</v>
      </c>
      <c r="F39" s="239" t="s">
        <v>164</v>
      </c>
      <c r="G39" s="335" t="s">
        <v>164</v>
      </c>
      <c r="H39" s="335" t="s">
        <v>164</v>
      </c>
      <c r="I39" s="335" t="s">
        <v>164</v>
      </c>
      <c r="J39" s="335" t="s">
        <v>164</v>
      </c>
      <c r="K39" s="335" t="s">
        <v>164</v>
      </c>
      <c r="L39" s="335" t="s">
        <v>164</v>
      </c>
      <c r="M39" s="239" t="s">
        <v>164</v>
      </c>
      <c r="N39" s="73" t="s">
        <v>164</v>
      </c>
      <c r="O39" s="244"/>
    </row>
    <row r="40" spans="1:14" ht="13.5">
      <c r="A40" s="646"/>
      <c r="B40" s="109" t="s">
        <v>105</v>
      </c>
      <c r="C40" s="304" t="str">
        <f t="shared" si="0"/>
        <v>5月見通し</v>
      </c>
      <c r="D40" s="295" t="s">
        <v>164</v>
      </c>
      <c r="E40" s="243" t="s">
        <v>164</v>
      </c>
      <c r="F40" s="243" t="s">
        <v>164</v>
      </c>
      <c r="G40" s="339" t="s">
        <v>164</v>
      </c>
      <c r="H40" s="402" t="s">
        <v>164</v>
      </c>
      <c r="I40" s="339" t="s">
        <v>164</v>
      </c>
      <c r="J40" s="339" t="s">
        <v>164</v>
      </c>
      <c r="K40" s="339" t="s">
        <v>164</v>
      </c>
      <c r="L40" s="339" t="s">
        <v>164</v>
      </c>
      <c r="M40" s="243" t="s">
        <v>164</v>
      </c>
      <c r="N40" s="110" t="s">
        <v>164</v>
      </c>
    </row>
    <row r="41" spans="1:14" ht="13.5">
      <c r="A41" s="636" t="s">
        <v>111</v>
      </c>
      <c r="B41" s="639" t="s">
        <v>101</v>
      </c>
      <c r="C41" s="302" t="str">
        <f t="shared" si="0"/>
        <v>4年2月</v>
      </c>
      <c r="D41" s="234">
        <v>2.10526315789474</v>
      </c>
      <c r="E41" s="181">
        <v>-1.65745856353591</v>
      </c>
      <c r="F41" s="239">
        <v>1.83691756272401</v>
      </c>
      <c r="G41" s="313">
        <v>0</v>
      </c>
      <c r="H41" s="313">
        <v>1.69491525423729</v>
      </c>
      <c r="I41" s="313">
        <v>-0.65359477124183</v>
      </c>
      <c r="J41" s="313">
        <v>0</v>
      </c>
      <c r="K41" s="313">
        <v>6.38297872340426</v>
      </c>
      <c r="L41" s="313">
        <v>0</v>
      </c>
      <c r="M41" s="181">
        <v>0</v>
      </c>
      <c r="N41" s="72">
        <v>1.2289225492998</v>
      </c>
    </row>
    <row r="42" spans="1:14" ht="13.5">
      <c r="A42" s="637"/>
      <c r="B42" s="640" t="s">
        <v>102</v>
      </c>
      <c r="C42" s="303" t="str">
        <f t="shared" si="0"/>
        <v>3年2月</v>
      </c>
      <c r="D42" s="240">
        <v>6.45161290322581</v>
      </c>
      <c r="E42" s="241">
        <v>0</v>
      </c>
      <c r="F42" s="242">
        <v>1.31904369332234</v>
      </c>
      <c r="G42" s="332">
        <v>0</v>
      </c>
      <c r="H42" s="332">
        <v>0</v>
      </c>
      <c r="I42" s="332">
        <v>1.76056338028169</v>
      </c>
      <c r="J42" s="332">
        <v>0.673400673400673</v>
      </c>
      <c r="K42" s="332">
        <v>1.78571428571429</v>
      </c>
      <c r="L42" s="332">
        <v>2.1505376344086</v>
      </c>
      <c r="M42" s="241">
        <v>0</v>
      </c>
      <c r="N42" s="106">
        <v>1.12123335669236</v>
      </c>
    </row>
    <row r="43" spans="1:14" ht="13.5">
      <c r="A43" s="637"/>
      <c r="B43" s="107" t="s">
        <v>104</v>
      </c>
      <c r="C43" s="302" t="str">
        <f t="shared" si="0"/>
        <v>4月見通し</v>
      </c>
      <c r="D43" s="244" t="s">
        <v>164</v>
      </c>
      <c r="E43" s="239" t="s">
        <v>164</v>
      </c>
      <c r="F43" s="239" t="s">
        <v>164</v>
      </c>
      <c r="G43" s="335" t="s">
        <v>164</v>
      </c>
      <c r="H43" s="335" t="s">
        <v>164</v>
      </c>
      <c r="I43" s="335" t="s">
        <v>164</v>
      </c>
      <c r="J43" s="335" t="s">
        <v>164</v>
      </c>
      <c r="K43" s="335" t="s">
        <v>164</v>
      </c>
      <c r="L43" s="335" t="s">
        <v>164</v>
      </c>
      <c r="M43" s="239" t="s">
        <v>164</v>
      </c>
      <c r="N43" s="73" t="s">
        <v>164</v>
      </c>
    </row>
    <row r="44" spans="1:14" ht="14.25" thickBot="1">
      <c r="A44" s="638"/>
      <c r="B44" s="113" t="s">
        <v>105</v>
      </c>
      <c r="C44" s="305" t="str">
        <f t="shared" si="0"/>
        <v>5月見通し</v>
      </c>
      <c r="D44" s="248" t="s">
        <v>164</v>
      </c>
      <c r="E44" s="245" t="s">
        <v>164</v>
      </c>
      <c r="F44" s="245" t="s">
        <v>164</v>
      </c>
      <c r="G44" s="245" t="s">
        <v>164</v>
      </c>
      <c r="H44" s="245" t="s">
        <v>164</v>
      </c>
      <c r="I44" s="245" t="s">
        <v>164</v>
      </c>
      <c r="J44" s="245" t="s">
        <v>164</v>
      </c>
      <c r="K44" s="245" t="s">
        <v>164</v>
      </c>
      <c r="L44" s="245" t="s">
        <v>164</v>
      </c>
      <c r="M44" s="245" t="s">
        <v>164</v>
      </c>
      <c r="N44" s="114" t="s">
        <v>164</v>
      </c>
    </row>
    <row r="45" spans="1:14" ht="13.5">
      <c r="A45" s="641" t="s">
        <v>112</v>
      </c>
      <c r="B45" s="642" t="s">
        <v>101</v>
      </c>
      <c r="C45" s="306" t="str">
        <f t="shared" si="0"/>
        <v>4年2月</v>
      </c>
      <c r="D45" s="246">
        <v>0</v>
      </c>
      <c r="E45" s="115">
        <v>-0.786713286713287</v>
      </c>
      <c r="F45" s="116">
        <v>1.64383561643836</v>
      </c>
      <c r="G45" s="115">
        <v>0</v>
      </c>
      <c r="H45" s="115">
        <v>3.40740740740741</v>
      </c>
      <c r="I45" s="115">
        <v>0</v>
      </c>
      <c r="J45" s="115">
        <v>0.843373493975904</v>
      </c>
      <c r="K45" s="115">
        <v>1.23456790123457</v>
      </c>
      <c r="L45" s="115">
        <v>0.164068908941756</v>
      </c>
      <c r="M45" s="115">
        <v>0</v>
      </c>
      <c r="N45" s="72">
        <v>0.991178981314616</v>
      </c>
    </row>
    <row r="46" spans="1:14" ht="13.5">
      <c r="A46" s="637"/>
      <c r="B46" s="643" t="s">
        <v>102</v>
      </c>
      <c r="C46" s="307" t="str">
        <f t="shared" si="0"/>
        <v>3年2月</v>
      </c>
      <c r="D46" s="117">
        <v>0.0978473581213307</v>
      </c>
      <c r="E46" s="118">
        <v>0.525990099009901</v>
      </c>
      <c r="F46" s="119">
        <v>0.243351294976534</v>
      </c>
      <c r="G46" s="118">
        <v>0.570613409415121</v>
      </c>
      <c r="H46" s="118">
        <v>0.237812128418549</v>
      </c>
      <c r="I46" s="118">
        <v>1.36239782016349</v>
      </c>
      <c r="J46" s="118">
        <v>1.86757215619694</v>
      </c>
      <c r="K46" s="118">
        <v>0.725689404934688</v>
      </c>
      <c r="L46" s="118">
        <v>1.54109589041096</v>
      </c>
      <c r="M46" s="118">
        <v>0</v>
      </c>
      <c r="N46" s="106">
        <v>0.491682070240296</v>
      </c>
    </row>
    <row r="47" spans="1:14" ht="13.5">
      <c r="A47" s="637"/>
      <c r="B47" s="120" t="s">
        <v>104</v>
      </c>
      <c r="C47" s="306" t="str">
        <f t="shared" si="0"/>
        <v>4月見通し</v>
      </c>
      <c r="D47" s="247" t="s">
        <v>164</v>
      </c>
      <c r="E47" s="116" t="s">
        <v>164</v>
      </c>
      <c r="F47" s="116" t="s">
        <v>164</v>
      </c>
      <c r="G47" s="116" t="s">
        <v>164</v>
      </c>
      <c r="H47" s="116" t="s">
        <v>164</v>
      </c>
      <c r="I47" s="116" t="s">
        <v>164</v>
      </c>
      <c r="J47" s="116" t="s">
        <v>164</v>
      </c>
      <c r="K47" s="116" t="s">
        <v>164</v>
      </c>
      <c r="L47" s="116" t="s">
        <v>164</v>
      </c>
      <c r="M47" s="116" t="s">
        <v>164</v>
      </c>
      <c r="N47" s="73" t="s">
        <v>164</v>
      </c>
    </row>
    <row r="48" spans="1:14" ht="14.25" thickBot="1">
      <c r="A48" s="638"/>
      <c r="B48" s="121" t="s">
        <v>105</v>
      </c>
      <c r="C48" s="308" t="str">
        <f t="shared" si="0"/>
        <v>5月見通し</v>
      </c>
      <c r="D48" s="122" t="s">
        <v>164</v>
      </c>
      <c r="E48" s="123" t="s">
        <v>164</v>
      </c>
      <c r="F48" s="123" t="s">
        <v>164</v>
      </c>
      <c r="G48" s="123" t="s">
        <v>164</v>
      </c>
      <c r="H48" s="123" t="s">
        <v>164</v>
      </c>
      <c r="I48" s="123" t="s">
        <v>164</v>
      </c>
      <c r="J48" s="123" t="s">
        <v>164</v>
      </c>
      <c r="K48" s="123" t="s">
        <v>164</v>
      </c>
      <c r="L48" s="123" t="s">
        <v>164</v>
      </c>
      <c r="M48" s="123" t="s">
        <v>164</v>
      </c>
      <c r="N48" s="114" t="s">
        <v>164</v>
      </c>
    </row>
    <row r="49" spans="1:14" s="15" customFormat="1" ht="15" customHeight="1">
      <c r="A49" s="39"/>
      <c r="B49" s="644"/>
      <c r="C49" s="644"/>
      <c r="D49" s="644"/>
      <c r="E49" s="644"/>
      <c r="F49" s="644"/>
      <c r="G49" s="644"/>
      <c r="H49" s="644"/>
      <c r="I49" s="644"/>
      <c r="J49" s="644"/>
      <c r="K49" s="644"/>
      <c r="L49" s="644"/>
      <c r="M49" s="644"/>
      <c r="N49" s="644"/>
    </row>
    <row r="50" spans="1:14" s="15" customFormat="1" ht="16.5" customHeight="1">
      <c r="A50" s="39" t="s">
        <v>113</v>
      </c>
      <c r="B50" s="631" t="s">
        <v>287</v>
      </c>
      <c r="C50" s="631"/>
      <c r="D50" s="631"/>
      <c r="E50" s="631"/>
      <c r="F50" s="631"/>
      <c r="G50" s="631"/>
      <c r="H50" s="631"/>
      <c r="I50" s="631"/>
      <c r="J50" s="631"/>
      <c r="K50" s="631"/>
      <c r="L50" s="631"/>
      <c r="M50" s="631"/>
      <c r="N50" s="631"/>
    </row>
    <row r="51" spans="1:14" s="15" customFormat="1" ht="16.5" customHeight="1">
      <c r="A51" s="39"/>
      <c r="B51" s="631" t="s">
        <v>114</v>
      </c>
      <c r="C51" s="631"/>
      <c r="D51" s="631"/>
      <c r="E51" s="631"/>
      <c r="F51" s="631"/>
      <c r="G51" s="631"/>
      <c r="H51" s="631"/>
      <c r="I51" s="631"/>
      <c r="J51" s="631"/>
      <c r="K51" s="631"/>
      <c r="L51" s="631"/>
      <c r="M51" s="631"/>
      <c r="N51" s="631"/>
    </row>
    <row r="52" spans="1:14" s="15" customFormat="1" ht="16.5" customHeight="1">
      <c r="A52" s="249" t="s">
        <v>115</v>
      </c>
      <c r="B52" s="632" t="s">
        <v>116</v>
      </c>
      <c r="C52" s="633"/>
      <c r="D52" s="633"/>
      <c r="E52" s="633"/>
      <c r="F52" s="633"/>
      <c r="G52" s="633"/>
      <c r="H52" s="633"/>
      <c r="I52" s="633"/>
      <c r="J52" s="633"/>
      <c r="K52" s="633"/>
      <c r="L52" s="633"/>
      <c r="M52" s="633"/>
      <c r="N52" s="633"/>
    </row>
    <row r="53" spans="1:14" s="269" customFormat="1" ht="16.5" customHeight="1">
      <c r="A53" s="249" t="s">
        <v>117</v>
      </c>
      <c r="B53" s="634" t="str">
        <f>C48&amp;"は、「容易」「普通」「困難」「不明」のうちからの回答である。"</f>
        <v>5月見通しは、「容易」「普通」「困難」「不明」のうちからの回答である。</v>
      </c>
      <c r="C53" s="635"/>
      <c r="D53" s="635"/>
      <c r="E53" s="635"/>
      <c r="F53" s="635"/>
      <c r="G53" s="635"/>
      <c r="H53" s="635"/>
      <c r="I53" s="635"/>
      <c r="J53" s="635"/>
      <c r="K53" s="635"/>
      <c r="L53" s="635"/>
      <c r="M53" s="635"/>
      <c r="N53" s="635"/>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353"/>
  <sheetViews>
    <sheetView tabSelected="1" zoomScale="85" zoomScaleNormal="85" zoomScalePageLayoutView="0" workbookViewId="0" topLeftCell="A1">
      <selection activeCell="AD37" sqref="AD37"/>
    </sheetView>
  </sheetViews>
  <sheetFormatPr defaultColWidth="9.00390625" defaultRowHeight="13.5"/>
  <cols>
    <col min="1" max="1" width="9.00390625" style="276" customWidth="1"/>
    <col min="2" max="2" width="9.00390625" style="272" customWidth="1"/>
    <col min="3" max="3" width="10.25390625" style="272" customWidth="1"/>
    <col min="20" max="20" width="6.75390625" style="0" customWidth="1"/>
    <col min="22" max="22" width="9.875" style="0" customWidth="1"/>
    <col min="24" max="24" width="8.125" style="0" customWidth="1"/>
    <col min="46" max="46" width="10.25390625" style="0" customWidth="1"/>
  </cols>
  <sheetData>
    <row r="1" spans="1:37" ht="55.5" customHeight="1">
      <c r="A1" s="55" t="s">
        <v>200</v>
      </c>
      <c r="B1"/>
      <c r="C1"/>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2:3" ht="51.75" customHeight="1">
      <c r="B2" s="231" t="s">
        <v>118</v>
      </c>
      <c r="C2" s="231" t="s">
        <v>119</v>
      </c>
    </row>
    <row r="3" spans="2:46" ht="13.5">
      <c r="B3"/>
      <c r="C3"/>
      <c r="AS3" s="270"/>
      <c r="AT3" s="270"/>
    </row>
    <row r="4" spans="1:3" ht="14.25" customHeight="1">
      <c r="A4" s="277" t="s">
        <v>232</v>
      </c>
      <c r="B4" s="271">
        <v>0.9</v>
      </c>
      <c r="C4" s="271">
        <v>0.8</v>
      </c>
    </row>
    <row r="5" spans="2:6" ht="14.25" customHeight="1">
      <c r="B5" s="271">
        <v>0.7</v>
      </c>
      <c r="C5" s="271">
        <v>0.8</v>
      </c>
      <c r="F5" s="270"/>
    </row>
    <row r="6" spans="2:3" ht="14.25" customHeight="1">
      <c r="B6" s="271">
        <v>0.6</v>
      </c>
      <c r="C6" s="271">
        <v>0.7</v>
      </c>
    </row>
    <row r="7" spans="1:3" ht="14.25" customHeight="1">
      <c r="A7" s="277" t="s">
        <v>233</v>
      </c>
      <c r="B7" s="271">
        <v>0.1</v>
      </c>
      <c r="C7" s="271">
        <v>0.6</v>
      </c>
    </row>
    <row r="8" spans="2:6" ht="14.25" customHeight="1">
      <c r="B8" s="271">
        <v>0.2</v>
      </c>
      <c r="C8" s="271">
        <v>0.4</v>
      </c>
      <c r="F8" s="270"/>
    </row>
    <row r="9" spans="2:3" ht="14.25" customHeight="1">
      <c r="B9" s="271">
        <v>0.1</v>
      </c>
      <c r="C9" s="271">
        <v>0.4</v>
      </c>
    </row>
    <row r="10" spans="1:3" ht="14.25" customHeight="1">
      <c r="A10" s="277" t="s">
        <v>234</v>
      </c>
      <c r="B10" s="271">
        <v>0.2</v>
      </c>
      <c r="C10" s="271">
        <v>0.3</v>
      </c>
    </row>
    <row r="11" spans="2:3" ht="14.25" customHeight="1">
      <c r="B11" s="271">
        <v>0.1</v>
      </c>
      <c r="C11" s="271">
        <v>0.1</v>
      </c>
    </row>
    <row r="12" spans="2:3" ht="14.25" customHeight="1">
      <c r="B12" s="271">
        <v>0.4</v>
      </c>
      <c r="C12" s="271">
        <v>0.1</v>
      </c>
    </row>
    <row r="13" spans="1:3" ht="14.25" customHeight="1">
      <c r="A13" s="277" t="s">
        <v>235</v>
      </c>
      <c r="B13" s="271">
        <v>0.4</v>
      </c>
      <c r="C13" s="271">
        <v>0.1</v>
      </c>
    </row>
    <row r="14" spans="2:5" ht="14.25" customHeight="1">
      <c r="B14" s="271">
        <v>0.4</v>
      </c>
      <c r="C14" s="271">
        <v>0.1</v>
      </c>
      <c r="E14" s="270"/>
    </row>
    <row r="15" spans="2:5" ht="14.25" customHeight="1">
      <c r="B15" s="271">
        <v>0.3</v>
      </c>
      <c r="C15" s="271">
        <v>0</v>
      </c>
      <c r="E15" s="270"/>
    </row>
    <row r="16" spans="1:3" ht="14.25" customHeight="1">
      <c r="A16" s="278" t="s">
        <v>236</v>
      </c>
      <c r="B16" s="271">
        <v>0.3</v>
      </c>
      <c r="C16" s="271">
        <v>0.2</v>
      </c>
    </row>
    <row r="17" spans="2:3" ht="14.25" customHeight="1">
      <c r="B17" s="271">
        <v>0.3</v>
      </c>
      <c r="C17" s="271">
        <v>0.4</v>
      </c>
    </row>
    <row r="18" spans="2:3" ht="13.5">
      <c r="B18" s="271">
        <v>-0.1</v>
      </c>
      <c r="C18" s="271">
        <v>0</v>
      </c>
    </row>
    <row r="19" spans="1:6" ht="13.5">
      <c r="A19" s="277" t="s">
        <v>233</v>
      </c>
      <c r="B19" s="271">
        <v>0.4</v>
      </c>
      <c r="C19" s="271">
        <v>0.9</v>
      </c>
      <c r="F19" s="270"/>
    </row>
    <row r="20" spans="2:3" ht="13.5">
      <c r="B20" s="271">
        <v>0.5</v>
      </c>
      <c r="C20" s="271">
        <v>0.8</v>
      </c>
    </row>
    <row r="21" spans="2:3" ht="13.5">
      <c r="B21" s="271">
        <v>0.5</v>
      </c>
      <c r="C21" s="271">
        <v>0.8</v>
      </c>
    </row>
    <row r="22" spans="1:6" ht="13.5">
      <c r="A22" s="277" t="s">
        <v>234</v>
      </c>
      <c r="B22" s="271">
        <v>0.6</v>
      </c>
      <c r="C22" s="271">
        <v>0.7</v>
      </c>
      <c r="F22" s="270"/>
    </row>
    <row r="23" spans="2:3" ht="13.5">
      <c r="B23" s="271">
        <v>0.7</v>
      </c>
      <c r="C23" s="271">
        <v>0.7</v>
      </c>
    </row>
    <row r="24" spans="2:3" ht="13.5">
      <c r="B24" s="271">
        <v>1</v>
      </c>
      <c r="C24" s="271">
        <v>0.7</v>
      </c>
    </row>
    <row r="25" spans="1:3" ht="13.5">
      <c r="A25" s="277" t="s">
        <v>235</v>
      </c>
      <c r="B25" s="271">
        <v>1.1</v>
      </c>
      <c r="C25" s="271">
        <v>0.8</v>
      </c>
    </row>
    <row r="26" spans="2:5" ht="13.5">
      <c r="B26" s="271">
        <v>1</v>
      </c>
      <c r="C26" s="271">
        <v>0.7</v>
      </c>
      <c r="E26" s="270"/>
    </row>
    <row r="27" spans="2:5" ht="13.5">
      <c r="B27" s="271">
        <v>1.1</v>
      </c>
      <c r="C27" s="271">
        <v>0.8</v>
      </c>
      <c r="E27" s="270"/>
    </row>
    <row r="28" spans="1:3" ht="13.5">
      <c r="A28" s="278" t="s">
        <v>237</v>
      </c>
      <c r="B28" s="271">
        <v>0.7</v>
      </c>
      <c r="C28" s="271">
        <v>0.6</v>
      </c>
    </row>
    <row r="29" spans="2:3" ht="13.5">
      <c r="B29" s="271">
        <v>0.5</v>
      </c>
      <c r="C29" s="271">
        <v>0.6</v>
      </c>
    </row>
    <row r="30" spans="2:3" ht="13.5">
      <c r="B30" s="271">
        <v>0.5</v>
      </c>
      <c r="C30" s="271">
        <v>0.6</v>
      </c>
    </row>
    <row r="31" spans="1:3" ht="13.5">
      <c r="A31" s="277" t="s">
        <v>233</v>
      </c>
      <c r="B31" s="271">
        <v>0</v>
      </c>
      <c r="C31" s="271">
        <v>0.5</v>
      </c>
    </row>
    <row r="32" spans="2:3" ht="13.5">
      <c r="B32" s="271">
        <v>0.4</v>
      </c>
      <c r="C32" s="271">
        <v>0.7</v>
      </c>
    </row>
    <row r="33" spans="2:3" ht="13.5">
      <c r="B33" s="271">
        <v>0.4</v>
      </c>
      <c r="C33" s="271">
        <v>0.7</v>
      </c>
    </row>
    <row r="34" spans="1:3" ht="13.5">
      <c r="A34" s="277" t="s">
        <v>234</v>
      </c>
      <c r="B34" s="271">
        <v>0.6</v>
      </c>
      <c r="C34" s="271">
        <v>0.7</v>
      </c>
    </row>
    <row r="35" spans="2:3" ht="13.5">
      <c r="B35" s="271">
        <v>0.8</v>
      </c>
      <c r="C35" s="271">
        <v>0.8</v>
      </c>
    </row>
    <row r="36" spans="2:3" ht="13.5">
      <c r="B36" s="271">
        <v>0.6</v>
      </c>
      <c r="C36" s="271">
        <v>0.3</v>
      </c>
    </row>
    <row r="37" spans="1:3" ht="13.5">
      <c r="A37" s="277" t="s">
        <v>235</v>
      </c>
      <c r="B37" s="271">
        <v>0.8</v>
      </c>
      <c r="C37" s="271">
        <v>0.5</v>
      </c>
    </row>
    <row r="38" spans="2:5" ht="14.25" customHeight="1">
      <c r="B38" s="271">
        <v>0.8</v>
      </c>
      <c r="C38" s="271">
        <v>0.5</v>
      </c>
      <c r="E38" s="270"/>
    </row>
    <row r="39" spans="2:5" ht="14.25" customHeight="1">
      <c r="B39" s="271">
        <v>0.8</v>
      </c>
      <c r="C39" s="271">
        <v>0.5</v>
      </c>
      <c r="E39" s="270"/>
    </row>
    <row r="40" spans="1:3" ht="14.25" customHeight="1">
      <c r="A40" s="278" t="s">
        <v>238</v>
      </c>
      <c r="B40" s="271">
        <v>0.7</v>
      </c>
      <c r="C40" s="271">
        <v>0.6</v>
      </c>
    </row>
    <row r="41" spans="2:7" ht="14.25" customHeight="1">
      <c r="B41" s="271">
        <v>0.4</v>
      </c>
      <c r="C41" s="271">
        <v>0.5</v>
      </c>
      <c r="F41" s="57"/>
      <c r="G41" s="57"/>
    </row>
    <row r="42" spans="2:7" ht="14.25" customHeight="1">
      <c r="B42" s="271">
        <v>0.3</v>
      </c>
      <c r="C42" s="271">
        <v>0.4</v>
      </c>
      <c r="F42" s="57"/>
      <c r="G42" s="57"/>
    </row>
    <row r="43" spans="1:3" ht="14.25" customHeight="1">
      <c r="A43" s="277" t="s">
        <v>233</v>
      </c>
      <c r="B43" s="271">
        <v>0.1</v>
      </c>
      <c r="C43" s="271">
        <v>0.6</v>
      </c>
    </row>
    <row r="44" spans="2:3" ht="14.25" customHeight="1">
      <c r="B44" s="271">
        <v>0</v>
      </c>
      <c r="C44" s="271">
        <v>0.3</v>
      </c>
    </row>
    <row r="45" spans="2:3" ht="14.25" customHeight="1">
      <c r="B45" s="271">
        <v>0</v>
      </c>
      <c r="C45" s="271">
        <v>0.3</v>
      </c>
    </row>
    <row r="46" spans="1:3" ht="13.5">
      <c r="A46" s="277" t="s">
        <v>234</v>
      </c>
      <c r="B46" s="271">
        <v>0.3</v>
      </c>
      <c r="C46" s="271">
        <v>0.4</v>
      </c>
    </row>
    <row r="47" spans="2:3" ht="13.5">
      <c r="B47" s="271">
        <v>0.7</v>
      </c>
      <c r="C47" s="271">
        <v>0.6</v>
      </c>
    </row>
    <row r="48" spans="2:3" ht="13.5">
      <c r="B48" s="271">
        <v>1</v>
      </c>
      <c r="C48" s="271">
        <v>0.7</v>
      </c>
    </row>
    <row r="49" spans="1:3" ht="13.5">
      <c r="A49" s="277" t="s">
        <v>235</v>
      </c>
      <c r="B49" s="271">
        <v>1</v>
      </c>
      <c r="C49" s="271">
        <v>0.6</v>
      </c>
    </row>
    <row r="50" spans="2:5" ht="13.5">
      <c r="B50" s="271">
        <v>0.9</v>
      </c>
      <c r="C50" s="271">
        <v>0.6</v>
      </c>
      <c r="E50" s="270"/>
    </row>
    <row r="51" spans="2:5" ht="13.5">
      <c r="B51" s="271">
        <v>1</v>
      </c>
      <c r="C51" s="271">
        <v>0.7</v>
      </c>
      <c r="E51" s="270"/>
    </row>
    <row r="52" spans="1:3" ht="13.5">
      <c r="A52" s="278" t="s">
        <v>239</v>
      </c>
      <c r="B52" s="271">
        <v>0.5</v>
      </c>
      <c r="C52" s="271">
        <v>0.4</v>
      </c>
    </row>
    <row r="53" spans="2:3" ht="13.5">
      <c r="B53" s="271">
        <v>0.6</v>
      </c>
      <c r="C53" s="271">
        <v>0.6</v>
      </c>
    </row>
    <row r="54" spans="2:3" ht="13.5">
      <c r="B54" s="271">
        <v>0.5</v>
      </c>
      <c r="C54" s="271">
        <v>0.6</v>
      </c>
    </row>
    <row r="55" spans="1:3" ht="13.5">
      <c r="A55" s="277" t="s">
        <v>233</v>
      </c>
      <c r="B55" s="271">
        <v>0.1</v>
      </c>
      <c r="C55" s="271">
        <v>0.6</v>
      </c>
    </row>
    <row r="56" spans="2:3" ht="13.5">
      <c r="B56" s="271">
        <v>0.2</v>
      </c>
      <c r="C56" s="271">
        <v>0.6</v>
      </c>
    </row>
    <row r="57" spans="2:3" ht="13.5">
      <c r="B57" s="271">
        <v>0.1</v>
      </c>
      <c r="C57" s="271">
        <v>0.5</v>
      </c>
    </row>
    <row r="58" spans="1:3" ht="13.5">
      <c r="A58" s="277" t="s">
        <v>234</v>
      </c>
      <c r="B58" s="271">
        <v>0.3</v>
      </c>
      <c r="C58" s="271">
        <v>0.4</v>
      </c>
    </row>
    <row r="59" spans="2:3" ht="13.5">
      <c r="B59" s="271">
        <v>0.4</v>
      </c>
      <c r="C59" s="271">
        <v>0.3</v>
      </c>
    </row>
    <row r="60" spans="2:3" ht="13.5">
      <c r="B60" s="271">
        <v>0.7</v>
      </c>
      <c r="C60" s="271">
        <v>0.3</v>
      </c>
    </row>
    <row r="61" spans="1:3" ht="13.5">
      <c r="A61" s="277" t="s">
        <v>235</v>
      </c>
      <c r="B61" s="271">
        <v>0.2</v>
      </c>
      <c r="C61" s="271">
        <v>-0.2</v>
      </c>
    </row>
    <row r="62" spans="2:5" ht="13.5">
      <c r="B62" s="271">
        <v>0.5</v>
      </c>
      <c r="C62" s="271">
        <v>0.1</v>
      </c>
      <c r="E62" s="270"/>
    </row>
    <row r="63" spans="2:5" ht="13.5">
      <c r="B63" s="271">
        <v>0.4</v>
      </c>
      <c r="C63" s="271">
        <v>0.1</v>
      </c>
      <c r="E63" s="270"/>
    </row>
    <row r="64" spans="1:3" ht="13.5">
      <c r="A64" s="278" t="s">
        <v>240</v>
      </c>
      <c r="B64" s="271">
        <v>0.1</v>
      </c>
      <c r="C64" s="271">
        <v>0.1</v>
      </c>
    </row>
    <row r="65" spans="2:3" ht="13.5">
      <c r="B65" s="271">
        <v>-0.1</v>
      </c>
      <c r="C65" s="271">
        <v>-0.1</v>
      </c>
    </row>
    <row r="66" spans="2:6" ht="13.5">
      <c r="B66" s="271">
        <v>-0.3</v>
      </c>
      <c r="C66" s="271">
        <v>-0.1</v>
      </c>
      <c r="F66" s="270"/>
    </row>
    <row r="67" spans="1:3" ht="13.5">
      <c r="A67" s="277" t="s">
        <v>233</v>
      </c>
      <c r="B67" s="271">
        <v>-0.7</v>
      </c>
      <c r="C67" s="271">
        <v>-0.2</v>
      </c>
    </row>
    <row r="68" spans="2:3" ht="13.5">
      <c r="B68" s="271">
        <v>-0.8</v>
      </c>
      <c r="C68" s="271">
        <v>-0.4</v>
      </c>
    </row>
    <row r="69" spans="2:3" ht="13.5">
      <c r="B69" s="271">
        <v>-0.8</v>
      </c>
      <c r="C69" s="271">
        <v>-0.4</v>
      </c>
    </row>
    <row r="70" spans="1:3" ht="13.5">
      <c r="A70" s="277" t="s">
        <v>234</v>
      </c>
      <c r="B70" s="271">
        <v>-0.5</v>
      </c>
      <c r="C70" s="271">
        <v>-0.4</v>
      </c>
    </row>
    <row r="71" spans="2:3" ht="13.5">
      <c r="B71" s="271">
        <v>-0.4</v>
      </c>
      <c r="C71" s="271">
        <v>-0.5</v>
      </c>
    </row>
    <row r="72" spans="2:3" ht="13.5">
      <c r="B72" s="271">
        <v>-0.3</v>
      </c>
      <c r="C72" s="271">
        <v>-0.7</v>
      </c>
    </row>
    <row r="73" spans="1:3" ht="13.5">
      <c r="A73" s="277" t="s">
        <v>235</v>
      </c>
      <c r="B73" s="271">
        <v>0.1</v>
      </c>
      <c r="C73" s="271">
        <v>-0.4</v>
      </c>
    </row>
    <row r="74" spans="2:5" ht="13.5">
      <c r="B74" s="271">
        <v>0.1</v>
      </c>
      <c r="C74" s="271">
        <v>-0.3</v>
      </c>
      <c r="E74" s="270"/>
    </row>
    <row r="75" spans="2:5" ht="13.5">
      <c r="B75" s="271">
        <v>-0.2</v>
      </c>
      <c r="C75" s="271">
        <v>-0.5</v>
      </c>
      <c r="E75" s="270"/>
    </row>
    <row r="76" spans="1:3" ht="13.5">
      <c r="A76" s="278" t="s">
        <v>241</v>
      </c>
      <c r="B76" s="271">
        <v>-0.2</v>
      </c>
      <c r="C76" s="271">
        <v>-0.2</v>
      </c>
    </row>
    <row r="77" spans="2:3" ht="13.5">
      <c r="B77" s="271">
        <v>-0.4</v>
      </c>
      <c r="C77" s="271">
        <v>-0.4</v>
      </c>
    </row>
    <row r="78" spans="2:6" ht="13.5">
      <c r="B78" s="271">
        <v>-0.6</v>
      </c>
      <c r="C78" s="271">
        <v>-0.4</v>
      </c>
      <c r="F78" s="270"/>
    </row>
    <row r="79" spans="1:6" ht="13.5">
      <c r="A79" s="277" t="s">
        <v>233</v>
      </c>
      <c r="B79" s="271">
        <v>-1</v>
      </c>
      <c r="C79" s="271">
        <v>-0.4</v>
      </c>
      <c r="F79" s="270"/>
    </row>
    <row r="80" spans="2:3" ht="13.5">
      <c r="B80" s="271">
        <v>-0.8</v>
      </c>
      <c r="C80" s="271">
        <v>-0.3</v>
      </c>
    </row>
    <row r="81" spans="2:3" ht="13.5">
      <c r="B81" s="271">
        <v>-0.8</v>
      </c>
      <c r="C81" s="271">
        <v>-0.4</v>
      </c>
    </row>
    <row r="82" spans="1:6" ht="13.5">
      <c r="A82" s="277" t="s">
        <v>234</v>
      </c>
      <c r="B82" s="271">
        <v>-0.7</v>
      </c>
      <c r="C82" s="271">
        <v>-0.6</v>
      </c>
      <c r="F82" s="270"/>
    </row>
    <row r="83" spans="2:6" ht="13.5">
      <c r="B83" s="271">
        <v>-0.3</v>
      </c>
      <c r="C83" s="271">
        <v>-0.4</v>
      </c>
      <c r="F83" s="270"/>
    </row>
    <row r="84" spans="2:3" ht="13.5">
      <c r="B84" s="271">
        <v>-0.2</v>
      </c>
      <c r="C84" s="271">
        <v>-0.6</v>
      </c>
    </row>
    <row r="85" spans="1:6" ht="13.5">
      <c r="A85" s="277" t="s">
        <v>235</v>
      </c>
      <c r="B85" s="271">
        <v>0.1</v>
      </c>
      <c r="C85" s="271">
        <v>-0.5</v>
      </c>
      <c r="F85" s="270"/>
    </row>
    <row r="86" spans="2:5" ht="13.5">
      <c r="B86" s="271">
        <v>-0.1</v>
      </c>
      <c r="C86" s="271">
        <v>-0.6</v>
      </c>
      <c r="E86" s="270"/>
    </row>
    <row r="87" spans="2:40" ht="13.5">
      <c r="B87" s="271">
        <v>0.2</v>
      </c>
      <c r="C87" s="271">
        <v>-0.1</v>
      </c>
      <c r="E87" s="270"/>
      <c r="AN87" s="270"/>
    </row>
    <row r="88" spans="1:3" ht="13.5">
      <c r="A88" s="278" t="s">
        <v>242</v>
      </c>
      <c r="B88" s="271">
        <v>-0.5</v>
      </c>
      <c r="C88" s="271">
        <v>-0.4</v>
      </c>
    </row>
    <row r="89" spans="2:40" ht="13.5">
      <c r="B89" s="271">
        <v>-0.4</v>
      </c>
      <c r="C89" s="271">
        <v>-0.3</v>
      </c>
      <c r="F89" s="270"/>
      <c r="AN89" s="270"/>
    </row>
    <row r="90" spans="2:6" ht="13.5">
      <c r="B90" s="271">
        <v>-0.4</v>
      </c>
      <c r="C90" s="271">
        <v>-0.2</v>
      </c>
      <c r="F90" s="270"/>
    </row>
    <row r="91" spans="1:3" ht="13.5">
      <c r="A91" s="277" t="s">
        <v>233</v>
      </c>
      <c r="B91" s="271">
        <v>-0.9</v>
      </c>
      <c r="C91" s="271">
        <v>-0.2</v>
      </c>
    </row>
    <row r="92" spans="2:6" ht="13.5">
      <c r="B92" s="271">
        <v>-0.5</v>
      </c>
      <c r="C92" s="271">
        <v>0</v>
      </c>
      <c r="F92" s="270"/>
    </row>
    <row r="93" spans="2:6" ht="13.5">
      <c r="B93" s="271">
        <v>-0.3</v>
      </c>
      <c r="C93" s="271">
        <v>0.1</v>
      </c>
      <c r="F93" s="270"/>
    </row>
    <row r="94" spans="1:3" ht="13.5">
      <c r="A94" s="277" t="s">
        <v>234</v>
      </c>
      <c r="B94" s="271">
        <v>0</v>
      </c>
      <c r="C94" s="271">
        <v>0.1</v>
      </c>
    </row>
    <row r="95" spans="2:6" ht="13.5">
      <c r="B95" s="271">
        <v>0.2</v>
      </c>
      <c r="C95" s="271">
        <v>0</v>
      </c>
      <c r="F95" s="270"/>
    </row>
    <row r="96" spans="2:6" ht="13.5">
      <c r="B96" s="271">
        <v>0.7</v>
      </c>
      <c r="C96" s="271">
        <v>0.2</v>
      </c>
      <c r="F96" s="270"/>
    </row>
    <row r="97" spans="1:3" ht="13.5">
      <c r="A97" s="277" t="s">
        <v>235</v>
      </c>
      <c r="B97" s="271">
        <v>0.8</v>
      </c>
      <c r="C97" s="271">
        <v>0.2</v>
      </c>
    </row>
    <row r="98" spans="2:6" ht="13.5">
      <c r="B98" s="271">
        <v>0.7</v>
      </c>
      <c r="C98" s="271">
        <v>0.2</v>
      </c>
      <c r="F98" s="270"/>
    </row>
    <row r="99" spans="2:6" ht="13.5">
      <c r="B99" s="271">
        <v>0.3</v>
      </c>
      <c r="C99" s="271">
        <v>-0.1</v>
      </c>
      <c r="F99" s="270"/>
    </row>
    <row r="100" spans="1:3" ht="13.5">
      <c r="A100" s="278" t="s">
        <v>243</v>
      </c>
      <c r="B100" s="271">
        <v>-0.1</v>
      </c>
      <c r="C100" s="271">
        <v>0</v>
      </c>
    </row>
    <row r="101" spans="2:6" ht="13.5">
      <c r="B101" s="271">
        <v>0</v>
      </c>
      <c r="C101" s="271">
        <v>0.1</v>
      </c>
      <c r="F101" s="270"/>
    </row>
    <row r="102" spans="2:6" ht="13.5">
      <c r="B102" s="271">
        <v>-0.3</v>
      </c>
      <c r="C102" s="271">
        <v>0</v>
      </c>
      <c r="F102" s="270"/>
    </row>
    <row r="103" spans="1:3" ht="13.5">
      <c r="A103" s="277" t="s">
        <v>233</v>
      </c>
      <c r="B103" s="271">
        <v>-0.7</v>
      </c>
      <c r="C103" s="271">
        <v>0</v>
      </c>
    </row>
    <row r="104" spans="2:3" ht="13.5">
      <c r="B104" s="271">
        <v>-0.7</v>
      </c>
      <c r="C104" s="271">
        <v>-0.1</v>
      </c>
    </row>
    <row r="105" spans="2:3" ht="13.5">
      <c r="B105" s="271">
        <v>-0.2</v>
      </c>
      <c r="C105" s="271">
        <v>0.2</v>
      </c>
    </row>
    <row r="106" spans="1:3" ht="13.5">
      <c r="A106" s="277" t="s">
        <v>234</v>
      </c>
      <c r="B106" s="271">
        <v>0.2</v>
      </c>
      <c r="C106" s="271">
        <v>0.2</v>
      </c>
    </row>
    <row r="107" spans="2:3" ht="13.5">
      <c r="B107" s="271">
        <v>0.3</v>
      </c>
      <c r="C107" s="271">
        <v>0</v>
      </c>
    </row>
    <row r="108" spans="2:3" ht="13.5">
      <c r="B108" s="271">
        <v>0.3</v>
      </c>
      <c r="C108" s="271">
        <v>-0.2</v>
      </c>
    </row>
    <row r="109" spans="1:3" ht="13.5">
      <c r="A109" s="277" t="s">
        <v>235</v>
      </c>
      <c r="B109" s="271">
        <v>0.4</v>
      </c>
      <c r="C109" s="271">
        <v>-0.2</v>
      </c>
    </row>
    <row r="110" spans="2:3" ht="13.5">
      <c r="B110" s="271">
        <v>0.3</v>
      </c>
      <c r="C110" s="271">
        <v>-0.2</v>
      </c>
    </row>
    <row r="111" spans="2:3" ht="13.5">
      <c r="B111" s="271">
        <v>0.2</v>
      </c>
      <c r="C111" s="271">
        <v>-0.1</v>
      </c>
    </row>
    <row r="112" spans="1:3" ht="13.5">
      <c r="A112" s="278" t="s">
        <v>244</v>
      </c>
      <c r="B112" s="271">
        <v>-0.6</v>
      </c>
      <c r="C112" s="271">
        <v>-0.5</v>
      </c>
    </row>
    <row r="113" spans="2:3" ht="13.5">
      <c r="B113" s="271">
        <v>-0.9</v>
      </c>
      <c r="C113" s="271">
        <v>-0.8</v>
      </c>
    </row>
    <row r="114" spans="2:3" ht="13.5">
      <c r="B114" s="271">
        <v>-0.6</v>
      </c>
      <c r="C114" s="271">
        <v>-0.3</v>
      </c>
    </row>
    <row r="115" spans="1:3" ht="13.5">
      <c r="A115" s="277" t="s">
        <v>233</v>
      </c>
      <c r="B115" s="271">
        <v>-1</v>
      </c>
      <c r="C115" s="271">
        <v>-0.3</v>
      </c>
    </row>
    <row r="116" spans="2:3" ht="13.5">
      <c r="B116" s="271">
        <v>-1</v>
      </c>
      <c r="C116" s="271">
        <v>-0.4</v>
      </c>
    </row>
    <row r="117" spans="2:3" ht="13.5">
      <c r="B117" s="271">
        <v>-0.8</v>
      </c>
      <c r="C117" s="271">
        <v>-0.4</v>
      </c>
    </row>
    <row r="118" spans="1:3" ht="13.5">
      <c r="A118" s="277" t="s">
        <v>234</v>
      </c>
      <c r="B118" s="271">
        <v>-0.3</v>
      </c>
      <c r="C118" s="271">
        <v>-0.3</v>
      </c>
    </row>
    <row r="119" spans="2:3" ht="13.5">
      <c r="B119" s="271">
        <v>0.1</v>
      </c>
      <c r="C119" s="271">
        <v>-0.2</v>
      </c>
    </row>
    <row r="120" spans="2:3" ht="13.5">
      <c r="B120" s="271">
        <v>0.5</v>
      </c>
      <c r="C120" s="271">
        <v>-0.1</v>
      </c>
    </row>
    <row r="121" spans="1:3" ht="13.5">
      <c r="A121" s="277" t="s">
        <v>235</v>
      </c>
      <c r="B121" s="271">
        <v>0</v>
      </c>
      <c r="C121" s="271">
        <v>-0.6</v>
      </c>
    </row>
    <row r="122" spans="2:3" ht="13.5">
      <c r="B122" s="271">
        <v>0.2</v>
      </c>
      <c r="C122" s="271">
        <v>-0.3</v>
      </c>
    </row>
    <row r="123" spans="2:3" ht="13.5">
      <c r="B123" s="271">
        <v>0</v>
      </c>
      <c r="C123" s="271">
        <v>-0.4</v>
      </c>
    </row>
    <row r="124" spans="1:3" ht="13.5">
      <c r="A124" s="278" t="s">
        <v>245</v>
      </c>
      <c r="B124" s="271">
        <v>-0.3</v>
      </c>
      <c r="C124" s="271">
        <v>-0.2</v>
      </c>
    </row>
    <row r="125" spans="1:3" ht="13.5">
      <c r="A125" s="279"/>
      <c r="B125" s="271">
        <v>-0.6</v>
      </c>
      <c r="C125" s="271">
        <v>-0.4</v>
      </c>
    </row>
    <row r="126" spans="2:3" ht="13.5">
      <c r="B126" s="271">
        <v>-0.7</v>
      </c>
      <c r="C126" s="271">
        <v>-0.3</v>
      </c>
    </row>
    <row r="127" spans="1:3" ht="13.5">
      <c r="A127" s="277" t="s">
        <v>233</v>
      </c>
      <c r="B127" s="271">
        <v>-1.2</v>
      </c>
      <c r="C127" s="271">
        <v>-0.5</v>
      </c>
    </row>
    <row r="128" spans="2:3" ht="13.5">
      <c r="B128" s="271">
        <v>-1.1</v>
      </c>
      <c r="C128" s="271">
        <v>-0.4</v>
      </c>
    </row>
    <row r="129" spans="2:3" ht="13.5">
      <c r="B129" s="271">
        <v>-0.7</v>
      </c>
      <c r="C129" s="271">
        <v>-0.3</v>
      </c>
    </row>
    <row r="130" spans="1:3" ht="14.25" customHeight="1">
      <c r="A130" s="277" t="s">
        <v>234</v>
      </c>
      <c r="B130" s="271">
        <v>-0.9</v>
      </c>
      <c r="C130" s="271">
        <v>-1</v>
      </c>
    </row>
    <row r="131" spans="2:3" ht="14.25" customHeight="1">
      <c r="B131" s="271">
        <v>-0.4</v>
      </c>
      <c r="C131" s="271">
        <v>-0.8</v>
      </c>
    </row>
    <row r="132" spans="2:3" ht="13.5">
      <c r="B132" s="271">
        <v>-0.2</v>
      </c>
      <c r="C132" s="271">
        <v>-0.8</v>
      </c>
    </row>
    <row r="133" spans="1:3" ht="13.5">
      <c r="A133" s="277" t="s">
        <v>235</v>
      </c>
      <c r="B133" s="271">
        <v>-0.1</v>
      </c>
      <c r="C133" s="271">
        <v>-0.7</v>
      </c>
    </row>
    <row r="134" spans="2:3" ht="13.5">
      <c r="B134" s="271">
        <v>0</v>
      </c>
      <c r="C134" s="271">
        <v>-0.5</v>
      </c>
    </row>
    <row r="135" spans="2:3" ht="13.5">
      <c r="B135" s="271">
        <v>-0.2</v>
      </c>
      <c r="C135" s="271">
        <v>-0.5</v>
      </c>
    </row>
    <row r="136" spans="1:3" ht="13.5">
      <c r="A136" s="278" t="s">
        <v>246</v>
      </c>
      <c r="B136" s="272">
        <v>-0.5</v>
      </c>
      <c r="C136" s="272">
        <v>-0.4</v>
      </c>
    </row>
    <row r="137" spans="1:3" ht="13.5">
      <c r="A137" s="257"/>
      <c r="B137" s="272">
        <v>-0.5</v>
      </c>
      <c r="C137" s="272">
        <v>-0.2</v>
      </c>
    </row>
    <row r="138" spans="1:3" ht="13.5">
      <c r="A138" s="257"/>
      <c r="B138" s="272">
        <v>-0.8</v>
      </c>
      <c r="C138" s="272">
        <v>-0.3</v>
      </c>
    </row>
    <row r="139" spans="1:3" ht="13.5">
      <c r="A139" s="277" t="s">
        <v>233</v>
      </c>
      <c r="B139" s="272">
        <v>-1</v>
      </c>
      <c r="C139" s="272">
        <v>-0.3</v>
      </c>
    </row>
    <row r="140" spans="2:3" ht="13.5">
      <c r="B140" s="272">
        <v>-1</v>
      </c>
      <c r="C140" s="272">
        <v>-0.3</v>
      </c>
    </row>
    <row r="141" spans="2:3" ht="13.5">
      <c r="B141" s="272">
        <v>-0.7</v>
      </c>
      <c r="C141" s="272">
        <v>-0.3</v>
      </c>
    </row>
    <row r="142" spans="1:3" ht="13.5">
      <c r="A142" s="277" t="s">
        <v>234</v>
      </c>
      <c r="B142" s="272">
        <v>-0.1</v>
      </c>
      <c r="C142" s="272">
        <v>-0.2</v>
      </c>
    </row>
    <row r="143" spans="2:3" ht="13.5">
      <c r="B143" s="272">
        <v>0.4</v>
      </c>
      <c r="C143" s="272">
        <v>-0.1</v>
      </c>
    </row>
    <row r="144" spans="2:3" ht="13.5">
      <c r="B144" s="272">
        <v>0.4</v>
      </c>
      <c r="C144" s="272">
        <v>-0.3</v>
      </c>
    </row>
    <row r="145" spans="1:3" ht="13.5">
      <c r="A145" s="277" t="s">
        <v>235</v>
      </c>
      <c r="B145" s="272">
        <v>0.1</v>
      </c>
      <c r="C145" s="272">
        <v>-0.5</v>
      </c>
    </row>
    <row r="146" spans="1:3" ht="13.5">
      <c r="A146" s="257"/>
      <c r="B146" s="272">
        <v>0.4</v>
      </c>
      <c r="C146" s="272">
        <v>-0.1</v>
      </c>
    </row>
    <row r="147" spans="1:3" ht="13.5">
      <c r="A147" s="257"/>
      <c r="B147" s="272">
        <v>0.3</v>
      </c>
      <c r="C147" s="272">
        <v>0</v>
      </c>
    </row>
    <row r="148" spans="1:3" ht="13.5">
      <c r="A148" s="278" t="s">
        <v>247</v>
      </c>
      <c r="B148" s="272">
        <v>0.1</v>
      </c>
      <c r="C148" s="272">
        <v>0.1</v>
      </c>
    </row>
    <row r="149" spans="1:3" ht="13.5">
      <c r="A149" s="257"/>
      <c r="B149" s="272">
        <v>0</v>
      </c>
      <c r="C149" s="272">
        <v>0.3</v>
      </c>
    </row>
    <row r="150" spans="1:3" ht="13.5">
      <c r="A150" s="257"/>
      <c r="B150" s="272">
        <v>-0.2</v>
      </c>
      <c r="C150" s="272">
        <v>0.3</v>
      </c>
    </row>
    <row r="151" spans="1:3" ht="13.5">
      <c r="A151" s="277" t="s">
        <v>233</v>
      </c>
      <c r="B151" s="272">
        <v>-0.2</v>
      </c>
      <c r="C151" s="272">
        <v>0.5</v>
      </c>
    </row>
    <row r="152" spans="2:3" ht="13.5">
      <c r="B152" s="272">
        <v>-0.2</v>
      </c>
      <c r="C152" s="272">
        <v>0.5</v>
      </c>
    </row>
    <row r="153" spans="2:3" ht="13.5">
      <c r="B153" s="272">
        <v>0.3</v>
      </c>
      <c r="C153" s="272">
        <v>0.7</v>
      </c>
    </row>
    <row r="154" spans="1:3" ht="13.5">
      <c r="A154" s="277" t="s">
        <v>234</v>
      </c>
      <c r="B154" s="272">
        <v>0.9</v>
      </c>
      <c r="C154" s="272">
        <v>0.8</v>
      </c>
    </row>
    <row r="155" spans="2:3" ht="13.5">
      <c r="B155" s="272">
        <v>1.3</v>
      </c>
      <c r="C155" s="272">
        <v>0.7</v>
      </c>
    </row>
    <row r="156" spans="2:3" ht="13.5">
      <c r="B156" s="272">
        <v>2</v>
      </c>
      <c r="C156" s="272">
        <v>1.3</v>
      </c>
    </row>
    <row r="157" spans="1:3" ht="13.5">
      <c r="A157" s="277" t="s">
        <v>235</v>
      </c>
      <c r="B157" s="272">
        <v>2.1</v>
      </c>
      <c r="C157" s="272">
        <v>1.5</v>
      </c>
    </row>
    <row r="158" spans="1:3" ht="13.5">
      <c r="A158" s="257"/>
      <c r="B158" s="272">
        <v>1.4</v>
      </c>
      <c r="C158" s="272">
        <v>0.9</v>
      </c>
    </row>
    <row r="159" spans="1:3" ht="13.5">
      <c r="A159" s="257"/>
      <c r="B159" s="272">
        <v>1.3</v>
      </c>
      <c r="C159" s="272">
        <v>1</v>
      </c>
    </row>
    <row r="160" spans="1:3" ht="13.5">
      <c r="A160" s="278" t="s">
        <v>248</v>
      </c>
      <c r="B160" s="272">
        <v>0.3</v>
      </c>
      <c r="C160" s="272">
        <v>0.3</v>
      </c>
    </row>
    <row r="161" spans="1:3" ht="13.5">
      <c r="A161" s="257"/>
      <c r="B161" s="272">
        <v>0.3</v>
      </c>
      <c r="C161" s="272">
        <v>0.7</v>
      </c>
    </row>
    <row r="162" spans="1:3" ht="13.5">
      <c r="A162" s="257"/>
      <c r="B162" s="272">
        <v>0.1</v>
      </c>
      <c r="C162" s="272">
        <v>0.7</v>
      </c>
    </row>
    <row r="163" spans="1:3" ht="13.5">
      <c r="A163" s="277" t="s">
        <v>233</v>
      </c>
      <c r="B163" s="272">
        <v>0.1</v>
      </c>
      <c r="C163" s="272">
        <v>0.8</v>
      </c>
    </row>
    <row r="164" spans="2:3" ht="13.5">
      <c r="B164" s="272">
        <v>0.1</v>
      </c>
      <c r="C164" s="272">
        <v>0.9</v>
      </c>
    </row>
    <row r="165" spans="2:3" ht="13.5">
      <c r="B165" s="272">
        <v>0.7</v>
      </c>
      <c r="C165" s="272">
        <v>1.1</v>
      </c>
    </row>
    <row r="166" spans="1:3" ht="13.5">
      <c r="A166" s="277" t="s">
        <v>234</v>
      </c>
      <c r="B166" s="272">
        <v>1.9</v>
      </c>
      <c r="C166" s="272">
        <v>1.7</v>
      </c>
    </row>
    <row r="167" spans="2:3" ht="13.5">
      <c r="B167" s="272">
        <v>2.3</v>
      </c>
      <c r="C167" s="272">
        <v>1.7</v>
      </c>
    </row>
    <row r="168" spans="2:3" ht="13.5">
      <c r="B168" s="272">
        <v>2.8</v>
      </c>
      <c r="C168" s="272">
        <v>2.1</v>
      </c>
    </row>
    <row r="169" spans="1:3" ht="13.5">
      <c r="A169" s="277" t="s">
        <v>235</v>
      </c>
      <c r="B169" s="272">
        <v>2.3</v>
      </c>
      <c r="C169" s="272">
        <v>1.7</v>
      </c>
    </row>
    <row r="170" spans="1:3" ht="13.5">
      <c r="A170" s="257"/>
      <c r="B170" s="272">
        <v>2.1</v>
      </c>
      <c r="C170" s="272">
        <v>1.6</v>
      </c>
    </row>
    <row r="171" spans="1:3" ht="13.5">
      <c r="A171" s="257"/>
      <c r="B171" s="272">
        <v>1.6</v>
      </c>
      <c r="C171" s="272">
        <v>1.4</v>
      </c>
    </row>
    <row r="172" spans="1:3" ht="13.5">
      <c r="A172" s="278" t="s">
        <v>249</v>
      </c>
      <c r="B172" s="272">
        <v>1.3</v>
      </c>
      <c r="C172" s="272">
        <v>1.3</v>
      </c>
    </row>
    <row r="173" spans="1:3" ht="13.5">
      <c r="A173" s="257"/>
      <c r="B173" s="272">
        <v>0.8</v>
      </c>
      <c r="C173" s="272">
        <v>1.2</v>
      </c>
    </row>
    <row r="174" spans="1:3" ht="13.5">
      <c r="A174" s="257"/>
      <c r="B174" s="272">
        <v>0.6</v>
      </c>
      <c r="C174" s="272">
        <v>1.2</v>
      </c>
    </row>
    <row r="175" spans="1:3" ht="13.5">
      <c r="A175" s="277" t="s">
        <v>233</v>
      </c>
      <c r="B175" s="272">
        <v>0.5</v>
      </c>
      <c r="C175" s="272">
        <v>1.3</v>
      </c>
    </row>
    <row r="176" spans="2:3" ht="13.5">
      <c r="B176" s="272">
        <v>0.3</v>
      </c>
      <c r="C176" s="272">
        <v>1</v>
      </c>
    </row>
    <row r="177" spans="2:3" ht="13.5">
      <c r="B177" s="272">
        <v>0.5</v>
      </c>
      <c r="C177" s="272">
        <v>0.9</v>
      </c>
    </row>
    <row r="178" spans="1:3" ht="13.5">
      <c r="A178" s="277" t="s">
        <v>234</v>
      </c>
      <c r="B178" s="272">
        <v>1</v>
      </c>
      <c r="C178" s="272">
        <v>0.8</v>
      </c>
    </row>
    <row r="179" spans="2:3" ht="13.5">
      <c r="B179" s="272">
        <v>1.3</v>
      </c>
      <c r="C179" s="272">
        <v>0.7</v>
      </c>
    </row>
    <row r="180" spans="2:3" ht="13.5">
      <c r="B180" s="272">
        <v>1.3</v>
      </c>
      <c r="C180" s="272">
        <v>0.6</v>
      </c>
    </row>
    <row r="181" spans="1:3" ht="13.5">
      <c r="A181" s="277" t="s">
        <v>235</v>
      </c>
      <c r="B181" s="272">
        <v>0.8</v>
      </c>
      <c r="C181" s="272">
        <v>0.2</v>
      </c>
    </row>
    <row r="182" spans="1:3" ht="13.5">
      <c r="A182" s="257"/>
      <c r="B182" s="272">
        <v>0.3</v>
      </c>
      <c r="C182" s="272">
        <v>-0.2</v>
      </c>
    </row>
    <row r="183" spans="1:3" ht="13.5">
      <c r="A183" s="257"/>
      <c r="B183" s="272">
        <v>0</v>
      </c>
      <c r="C183" s="272">
        <v>-0.2</v>
      </c>
    </row>
    <row r="184" spans="1:3" ht="13.5">
      <c r="A184" s="278" t="s">
        <v>250</v>
      </c>
      <c r="B184" s="272">
        <v>-0.3</v>
      </c>
      <c r="C184" s="272">
        <v>-0.3</v>
      </c>
    </row>
    <row r="185" spans="1:3" ht="13.5">
      <c r="A185" s="257"/>
      <c r="B185" s="272">
        <v>-0.8</v>
      </c>
      <c r="C185" s="272">
        <v>-0.5</v>
      </c>
    </row>
    <row r="186" spans="1:3" ht="13.5">
      <c r="A186" s="257"/>
      <c r="B186" s="272">
        <v>-1</v>
      </c>
      <c r="C186" s="272">
        <v>-0.5</v>
      </c>
    </row>
    <row r="187" spans="1:3" ht="13.5">
      <c r="A187" s="277" t="s">
        <v>233</v>
      </c>
      <c r="B187" s="272">
        <v>-1.3</v>
      </c>
      <c r="C187" s="272">
        <v>-0.5</v>
      </c>
    </row>
    <row r="188" spans="2:3" ht="13.5">
      <c r="B188" s="272">
        <v>-1</v>
      </c>
      <c r="C188" s="272">
        <v>-0.3</v>
      </c>
    </row>
    <row r="189" spans="2:3" ht="13.5">
      <c r="B189" s="272">
        <v>-0.9</v>
      </c>
      <c r="C189" s="272">
        <v>-0.6</v>
      </c>
    </row>
    <row r="190" spans="1:3" ht="13.5">
      <c r="A190" s="277" t="s">
        <v>234</v>
      </c>
      <c r="B190" s="272">
        <v>-0.8</v>
      </c>
      <c r="C190" s="272">
        <v>-1</v>
      </c>
    </row>
    <row r="191" spans="2:3" ht="13.5">
      <c r="B191" s="272">
        <v>-0.2</v>
      </c>
      <c r="C191" s="272">
        <v>-0.8</v>
      </c>
    </row>
    <row r="192" spans="2:3" ht="13.5">
      <c r="B192" s="272">
        <v>-0.3</v>
      </c>
      <c r="C192" s="272">
        <v>-1</v>
      </c>
    </row>
    <row r="193" spans="1:3" ht="13.5">
      <c r="A193" s="277" t="s">
        <v>235</v>
      </c>
      <c r="B193" s="272">
        <v>-0.3</v>
      </c>
      <c r="C193" s="272">
        <v>-0.9</v>
      </c>
    </row>
    <row r="194" spans="1:3" ht="13.5">
      <c r="A194" s="257"/>
      <c r="B194" s="272">
        <v>-0.3</v>
      </c>
      <c r="C194" s="272">
        <v>-0.7</v>
      </c>
    </row>
    <row r="195" spans="1:3" ht="13.5">
      <c r="A195" s="257"/>
      <c r="B195" s="272">
        <v>-0.6</v>
      </c>
      <c r="C195" s="272">
        <v>-0.8</v>
      </c>
    </row>
    <row r="196" spans="1:3" ht="13.5">
      <c r="A196" s="278" t="s">
        <v>251</v>
      </c>
      <c r="B196" s="272">
        <v>-0.7</v>
      </c>
      <c r="C196" s="272">
        <v>-0.7</v>
      </c>
    </row>
    <row r="197" spans="1:3" ht="13.5">
      <c r="A197" s="257"/>
      <c r="B197" s="272">
        <v>-0.9</v>
      </c>
      <c r="C197" s="272">
        <v>-0.6</v>
      </c>
    </row>
    <row r="198" spans="1:3" ht="13.5">
      <c r="A198" s="257"/>
      <c r="B198" s="272">
        <v>-1.5</v>
      </c>
      <c r="C198" s="272">
        <v>-1</v>
      </c>
    </row>
    <row r="199" spans="1:3" ht="13.5">
      <c r="A199" s="277" t="s">
        <v>233</v>
      </c>
      <c r="B199" s="272">
        <v>-2.2</v>
      </c>
      <c r="C199" s="272">
        <v>-1.4</v>
      </c>
    </row>
    <row r="200" spans="2:3" ht="13.5">
      <c r="B200" s="272">
        <v>-2.3</v>
      </c>
      <c r="C200" s="272">
        <v>-1.6</v>
      </c>
    </row>
    <row r="201" spans="2:3" ht="13.5">
      <c r="B201" s="272">
        <v>-1.6</v>
      </c>
      <c r="C201" s="272">
        <v>-1.2</v>
      </c>
    </row>
    <row r="202" spans="1:3" ht="13.5">
      <c r="A202" s="277" t="s">
        <v>234</v>
      </c>
      <c r="B202" s="272">
        <v>-1.4</v>
      </c>
      <c r="C202" s="272">
        <v>-1.6</v>
      </c>
    </row>
    <row r="203" spans="2:3" ht="13.5">
      <c r="B203" s="272">
        <v>-1.3</v>
      </c>
      <c r="C203" s="272">
        <v>-1.9</v>
      </c>
    </row>
    <row r="204" spans="2:3" ht="13.5">
      <c r="B204" s="272">
        <v>-1.3</v>
      </c>
      <c r="C204" s="272">
        <v>-1.9</v>
      </c>
    </row>
    <row r="205" spans="1:3" ht="13.5">
      <c r="A205" s="277" t="s">
        <v>235</v>
      </c>
      <c r="B205" s="272">
        <v>-1.4</v>
      </c>
      <c r="C205" s="272">
        <v>-2</v>
      </c>
    </row>
    <row r="206" spans="1:3" ht="13.5">
      <c r="A206" s="257"/>
      <c r="B206" s="272">
        <v>-1.3</v>
      </c>
      <c r="C206" s="272">
        <v>-1.7</v>
      </c>
    </row>
    <row r="207" spans="1:3" ht="13.5">
      <c r="A207" s="257"/>
      <c r="B207" s="272">
        <v>-1.3</v>
      </c>
      <c r="C207" s="272">
        <v>-1.5</v>
      </c>
    </row>
    <row r="208" spans="1:3" ht="13.5">
      <c r="A208" s="278" t="s">
        <v>252</v>
      </c>
      <c r="B208" s="272">
        <v>-1.4</v>
      </c>
      <c r="C208" s="272">
        <v>-1.4</v>
      </c>
    </row>
    <row r="209" spans="1:3" ht="13.5">
      <c r="A209" s="257"/>
      <c r="B209" s="272">
        <v>-1.3</v>
      </c>
      <c r="C209" s="272">
        <v>-1.1</v>
      </c>
    </row>
    <row r="210" spans="1:3" ht="13.5">
      <c r="A210" s="257"/>
      <c r="B210" s="272">
        <v>-1.2</v>
      </c>
      <c r="C210" s="272">
        <v>-0.7</v>
      </c>
    </row>
    <row r="211" spans="1:3" ht="13.5">
      <c r="A211" s="277" t="s">
        <v>233</v>
      </c>
      <c r="B211" s="272">
        <v>-1.7</v>
      </c>
      <c r="C211" s="272">
        <v>-1</v>
      </c>
    </row>
    <row r="212" spans="2:3" ht="13.5">
      <c r="B212" s="272">
        <v>-1.3</v>
      </c>
      <c r="C212" s="272">
        <v>-0.6</v>
      </c>
    </row>
    <row r="213" spans="2:3" ht="13.5">
      <c r="B213" s="272">
        <v>-1.1</v>
      </c>
      <c r="C213" s="272">
        <v>-0.7</v>
      </c>
    </row>
    <row r="214" spans="1:3" ht="13.5">
      <c r="A214" s="277" t="s">
        <v>234</v>
      </c>
      <c r="B214" s="272">
        <v>-0.5</v>
      </c>
      <c r="C214" s="272">
        <v>-0.6</v>
      </c>
    </row>
    <row r="215" spans="2:3" ht="13.5">
      <c r="B215" s="272">
        <v>-0.2</v>
      </c>
      <c r="C215" s="272">
        <v>-0.8</v>
      </c>
    </row>
    <row r="216" spans="2:3" ht="13.5">
      <c r="B216" s="272">
        <v>0</v>
      </c>
      <c r="C216" s="272">
        <v>-0.6</v>
      </c>
    </row>
    <row r="217" spans="1:3" ht="13.5">
      <c r="A217" s="277" t="s">
        <v>235</v>
      </c>
      <c r="B217" s="272">
        <v>0.3</v>
      </c>
      <c r="C217" s="272">
        <v>-0.3</v>
      </c>
    </row>
    <row r="218" spans="1:3" ht="13.5">
      <c r="A218" s="257"/>
      <c r="B218" s="272">
        <v>0.3</v>
      </c>
      <c r="C218" s="272">
        <v>-0.1</v>
      </c>
    </row>
    <row r="219" spans="1:3" ht="13.5">
      <c r="A219" s="257"/>
      <c r="B219" s="272">
        <v>0.1</v>
      </c>
      <c r="C219" s="272">
        <v>-0.1</v>
      </c>
    </row>
    <row r="220" spans="1:3" ht="13.5">
      <c r="A220" s="278" t="s">
        <v>253</v>
      </c>
      <c r="B220" s="272">
        <v>-0.1</v>
      </c>
      <c r="C220" s="272">
        <v>-0.1</v>
      </c>
    </row>
    <row r="221" spans="1:3" ht="13.5">
      <c r="A221" s="257"/>
      <c r="B221" s="272">
        <v>-0.2</v>
      </c>
      <c r="C221" s="272">
        <v>0</v>
      </c>
    </row>
    <row r="222" spans="1:3" ht="13.5">
      <c r="A222" s="257"/>
      <c r="B222" s="272">
        <v>-0.6</v>
      </c>
      <c r="C222" s="272">
        <v>-0.1</v>
      </c>
    </row>
    <row r="223" spans="1:3" ht="13.5">
      <c r="A223" s="277" t="s">
        <v>233</v>
      </c>
      <c r="B223" s="272">
        <v>-0.8</v>
      </c>
      <c r="C223" s="272">
        <v>-0.2</v>
      </c>
    </row>
    <row r="224" spans="2:3" ht="13.5">
      <c r="B224" s="272">
        <v>-0.3</v>
      </c>
      <c r="C224" s="272">
        <v>0.3</v>
      </c>
    </row>
    <row r="225" spans="2:3" ht="13.5">
      <c r="B225" s="272">
        <v>-0.1</v>
      </c>
      <c r="C225" s="272">
        <v>0.3</v>
      </c>
    </row>
    <row r="226" spans="1:3" ht="13.5">
      <c r="A226" s="277" t="s">
        <v>234</v>
      </c>
      <c r="B226" s="272">
        <v>1.5</v>
      </c>
      <c r="C226" s="272">
        <v>1.4</v>
      </c>
    </row>
    <row r="227" spans="2:3" ht="13.5">
      <c r="B227" s="272">
        <v>2.1</v>
      </c>
      <c r="C227" s="272">
        <v>1.5</v>
      </c>
    </row>
    <row r="228" spans="2:3" ht="13.5">
      <c r="B228" s="272">
        <v>2.2</v>
      </c>
      <c r="C228" s="272">
        <v>1.6</v>
      </c>
    </row>
    <row r="229" spans="1:3" ht="13.5">
      <c r="A229" s="277" t="s">
        <v>235</v>
      </c>
      <c r="B229" s="272">
        <v>2</v>
      </c>
      <c r="C229" s="272">
        <v>1.4</v>
      </c>
    </row>
    <row r="230" spans="1:3" ht="13.5">
      <c r="A230" s="257"/>
      <c r="B230" s="272">
        <v>1.6</v>
      </c>
      <c r="C230" s="272">
        <v>1.2</v>
      </c>
    </row>
    <row r="231" spans="1:3" ht="13.5">
      <c r="A231" s="257"/>
      <c r="B231" s="272">
        <v>0.8</v>
      </c>
      <c r="C231" s="272">
        <v>0.6</v>
      </c>
    </row>
    <row r="232" spans="1:3" ht="13.5">
      <c r="A232" s="278" t="s">
        <v>254</v>
      </c>
      <c r="B232" s="272">
        <v>1.2</v>
      </c>
      <c r="C232" s="272">
        <v>1.3</v>
      </c>
    </row>
    <row r="233" spans="1:3" ht="13.5">
      <c r="A233" s="257"/>
      <c r="B233" s="272">
        <v>0.9</v>
      </c>
      <c r="C233" s="272">
        <v>1.1</v>
      </c>
    </row>
    <row r="234" spans="1:3" ht="13.5">
      <c r="A234" s="257"/>
      <c r="B234" s="272">
        <v>0.6</v>
      </c>
      <c r="C234" s="272">
        <v>1.1</v>
      </c>
    </row>
    <row r="235" spans="1:3" ht="13.5">
      <c r="A235" s="277" t="s">
        <v>233</v>
      </c>
      <c r="B235" s="272">
        <v>0.8</v>
      </c>
      <c r="C235" s="272">
        <v>1.3</v>
      </c>
    </row>
    <row r="236" spans="2:3" ht="13.5">
      <c r="B236" s="272">
        <v>0.4</v>
      </c>
      <c r="C236" s="272">
        <v>1</v>
      </c>
    </row>
    <row r="237" spans="2:3" ht="13.5">
      <c r="B237" s="272">
        <v>0.5</v>
      </c>
      <c r="C237" s="272">
        <v>0.9</v>
      </c>
    </row>
    <row r="238" spans="1:3" ht="13.5">
      <c r="A238" s="277" t="s">
        <v>234</v>
      </c>
      <c r="B238" s="272">
        <v>0.8</v>
      </c>
      <c r="C238" s="272">
        <v>0.7</v>
      </c>
    </row>
    <row r="239" spans="2:3" ht="13.5">
      <c r="B239" s="272">
        <v>1.6</v>
      </c>
      <c r="C239" s="272">
        <v>1</v>
      </c>
    </row>
    <row r="240" spans="2:3" ht="13.5">
      <c r="B240" s="272">
        <v>1.5</v>
      </c>
      <c r="C240" s="272">
        <v>0.9</v>
      </c>
    </row>
    <row r="241" spans="1:3" ht="13.5">
      <c r="A241" s="277" t="s">
        <v>235</v>
      </c>
      <c r="B241" s="272">
        <v>1.5</v>
      </c>
      <c r="C241" s="272">
        <v>0.9</v>
      </c>
    </row>
    <row r="242" spans="1:3" ht="13.5">
      <c r="A242" s="257"/>
      <c r="B242" s="272">
        <v>1.3</v>
      </c>
      <c r="C242" s="272">
        <v>1</v>
      </c>
    </row>
    <row r="243" spans="1:3" ht="13.5">
      <c r="A243" s="257"/>
      <c r="B243" s="272">
        <v>1</v>
      </c>
      <c r="C243" s="272">
        <v>0.8</v>
      </c>
    </row>
    <row r="244" spans="1:3" ht="13.5">
      <c r="A244" s="278" t="s">
        <v>255</v>
      </c>
      <c r="B244" s="272">
        <v>0.8</v>
      </c>
      <c r="C244" s="272">
        <v>0.9</v>
      </c>
    </row>
    <row r="245" spans="1:3" ht="13.5">
      <c r="A245" s="257"/>
      <c r="B245" s="272">
        <v>0.8</v>
      </c>
      <c r="C245" s="272">
        <v>1</v>
      </c>
    </row>
    <row r="246" spans="1:3" ht="13.5">
      <c r="A246" s="257"/>
      <c r="B246" s="272">
        <v>0.3</v>
      </c>
      <c r="C246" s="272">
        <v>0.8</v>
      </c>
    </row>
    <row r="247" spans="1:3" ht="13.5">
      <c r="A247" s="277" t="s">
        <v>233</v>
      </c>
      <c r="B247" s="272">
        <v>1</v>
      </c>
      <c r="C247" s="272">
        <v>1.4</v>
      </c>
    </row>
    <row r="248" spans="2:3" ht="13.5">
      <c r="B248" s="272">
        <v>1.4</v>
      </c>
      <c r="C248" s="272">
        <v>1.9</v>
      </c>
    </row>
    <row r="249" spans="2:3" ht="13.5">
      <c r="B249" s="272">
        <v>1</v>
      </c>
      <c r="C249" s="272">
        <v>1.4</v>
      </c>
    </row>
    <row r="250" spans="1:3" ht="13.5">
      <c r="A250" s="277" t="s">
        <v>234</v>
      </c>
      <c r="B250" s="272">
        <v>1.5</v>
      </c>
      <c r="C250" s="272">
        <v>1.4</v>
      </c>
    </row>
    <row r="251" spans="2:3" ht="13.5">
      <c r="B251" s="272">
        <v>2.1</v>
      </c>
      <c r="C251" s="272">
        <v>1.6</v>
      </c>
    </row>
    <row r="252" spans="2:3" ht="13.5">
      <c r="B252" s="272">
        <v>2.5</v>
      </c>
      <c r="C252" s="272">
        <v>2</v>
      </c>
    </row>
    <row r="253" spans="1:3" ht="13.5">
      <c r="A253" s="277" t="s">
        <v>235</v>
      </c>
      <c r="B253" s="272">
        <v>2.6</v>
      </c>
      <c r="C253" s="272">
        <v>2</v>
      </c>
    </row>
    <row r="254" spans="1:3" ht="13.5">
      <c r="A254" s="257"/>
      <c r="B254" s="272">
        <v>2.1</v>
      </c>
      <c r="C254" s="272">
        <v>1.8</v>
      </c>
    </row>
    <row r="255" spans="1:3" ht="13.5">
      <c r="A255" s="257"/>
      <c r="B255" s="272">
        <v>2.5</v>
      </c>
      <c r="C255" s="272">
        <v>2.3</v>
      </c>
    </row>
    <row r="256" spans="1:3" ht="13.5">
      <c r="A256" s="278" t="s">
        <v>256</v>
      </c>
      <c r="B256" s="272">
        <v>2.1</v>
      </c>
      <c r="C256" s="272">
        <v>2.2</v>
      </c>
    </row>
    <row r="257" spans="1:3" ht="13.5">
      <c r="A257" s="257"/>
      <c r="B257" s="272">
        <v>2.3</v>
      </c>
      <c r="C257" s="272">
        <v>2.5</v>
      </c>
    </row>
    <row r="258" spans="1:3" ht="13.5">
      <c r="A258" s="257"/>
      <c r="B258" s="272">
        <v>2.8</v>
      </c>
      <c r="C258" s="272">
        <v>3.2</v>
      </c>
    </row>
    <row r="259" spans="1:3" ht="13.5">
      <c r="A259" s="277" t="s">
        <v>233</v>
      </c>
      <c r="B259" s="272">
        <v>1.9</v>
      </c>
      <c r="C259" s="272">
        <v>2.3</v>
      </c>
    </row>
    <row r="260" spans="2:3" ht="13.5">
      <c r="B260" s="272">
        <v>1.4</v>
      </c>
      <c r="C260" s="272">
        <v>1.9</v>
      </c>
    </row>
    <row r="261" spans="2:3" ht="13.5">
      <c r="B261" s="272">
        <v>1.3</v>
      </c>
      <c r="C261" s="272">
        <v>1.7</v>
      </c>
    </row>
    <row r="262" spans="1:3" ht="13.5">
      <c r="A262" s="277" t="s">
        <v>234</v>
      </c>
      <c r="B262" s="272">
        <v>1.7</v>
      </c>
      <c r="C262" s="272">
        <v>1.6</v>
      </c>
    </row>
    <row r="263" spans="2:3" ht="13.5">
      <c r="B263" s="272">
        <v>1.9</v>
      </c>
      <c r="C263" s="272">
        <v>1.5</v>
      </c>
    </row>
    <row r="264" spans="2:3" ht="13.5">
      <c r="B264" s="272">
        <v>1.5</v>
      </c>
      <c r="C264" s="272">
        <v>1.1</v>
      </c>
    </row>
    <row r="265" spans="1:3" ht="13.5">
      <c r="A265" s="277" t="s">
        <v>235</v>
      </c>
      <c r="B265" s="272">
        <v>1.1</v>
      </c>
      <c r="C265" s="272">
        <v>0.6</v>
      </c>
    </row>
    <row r="266" spans="1:3" ht="13.5">
      <c r="A266" s="257"/>
      <c r="B266" s="272">
        <v>1.7</v>
      </c>
      <c r="C266" s="272">
        <v>1.4</v>
      </c>
    </row>
    <row r="267" spans="1:3" ht="13.5">
      <c r="A267" s="257"/>
      <c r="B267" s="272">
        <v>1.8</v>
      </c>
      <c r="C267" s="272">
        <v>1.6</v>
      </c>
    </row>
    <row r="268" spans="1:3" ht="13.5">
      <c r="A268" s="278" t="s">
        <v>257</v>
      </c>
      <c r="B268" s="272">
        <v>1.1</v>
      </c>
      <c r="C268" s="272">
        <v>1.2</v>
      </c>
    </row>
    <row r="269" spans="1:3" ht="13.5">
      <c r="A269" s="257"/>
      <c r="B269" s="272">
        <v>0.6</v>
      </c>
      <c r="C269" s="272">
        <v>0.8</v>
      </c>
    </row>
    <row r="270" spans="1:3" ht="13.5">
      <c r="A270" s="257"/>
      <c r="B270" s="272">
        <v>0.5</v>
      </c>
      <c r="C270" s="272">
        <v>0.9</v>
      </c>
    </row>
    <row r="271" spans="1:3" ht="13.5">
      <c r="A271" s="277" t="s">
        <v>233</v>
      </c>
      <c r="B271" s="272">
        <v>0.5</v>
      </c>
      <c r="C271" s="272">
        <v>0.9</v>
      </c>
    </row>
    <row r="272" spans="2:3" ht="13.5">
      <c r="B272" s="272">
        <v>0.5</v>
      </c>
      <c r="C272" s="272">
        <v>0.9</v>
      </c>
    </row>
    <row r="273" spans="2:3" ht="13.5">
      <c r="B273" s="272">
        <v>0.5</v>
      </c>
      <c r="C273" s="272">
        <v>0.8</v>
      </c>
    </row>
    <row r="274" spans="1:3" ht="13.5">
      <c r="A274" s="277" t="s">
        <v>234</v>
      </c>
      <c r="B274" s="272">
        <v>0.8</v>
      </c>
      <c r="C274" s="272">
        <v>0.7</v>
      </c>
    </row>
    <row r="275" spans="2:3" ht="13.5">
      <c r="B275" s="272">
        <v>1.6</v>
      </c>
      <c r="C275" s="272">
        <v>1.3</v>
      </c>
    </row>
    <row r="276" spans="2:3" ht="13.5">
      <c r="B276" s="272">
        <v>0.7</v>
      </c>
      <c r="C276" s="272">
        <v>0.4</v>
      </c>
    </row>
    <row r="277" spans="1:3" ht="13.5">
      <c r="A277" s="277" t="s">
        <v>235</v>
      </c>
      <c r="B277" s="272">
        <v>0.7</v>
      </c>
      <c r="C277" s="272">
        <v>0.2</v>
      </c>
    </row>
    <row r="278" spans="1:3" ht="13.5">
      <c r="A278" s="257"/>
      <c r="B278" s="272">
        <v>0.4</v>
      </c>
      <c r="C278" s="272">
        <v>0.1</v>
      </c>
    </row>
    <row r="279" spans="1:3" ht="13.5">
      <c r="A279" s="257"/>
      <c r="B279" s="272">
        <v>0.5</v>
      </c>
      <c r="C279" s="272">
        <v>0.2</v>
      </c>
    </row>
    <row r="280" spans="1:3" ht="13.5">
      <c r="A280" s="278" t="s">
        <v>258</v>
      </c>
      <c r="B280" s="272">
        <v>0.2</v>
      </c>
      <c r="C280" s="272">
        <v>0.4</v>
      </c>
    </row>
    <row r="281" spans="1:3" ht="13.5">
      <c r="A281" s="257"/>
      <c r="B281" s="272">
        <v>0.3</v>
      </c>
      <c r="C281" s="272">
        <v>0.5</v>
      </c>
    </row>
    <row r="282" spans="1:3" ht="13.5">
      <c r="A282" s="257"/>
      <c r="B282" s="272">
        <v>0.4</v>
      </c>
      <c r="C282" s="272">
        <v>0.8</v>
      </c>
    </row>
    <row r="283" spans="1:3" ht="13.5">
      <c r="A283" s="277" t="s">
        <v>233</v>
      </c>
      <c r="B283" s="272">
        <v>0.1</v>
      </c>
      <c r="C283" s="272">
        <v>0.5</v>
      </c>
    </row>
    <row r="284" spans="2:3" ht="13.5">
      <c r="B284" s="272">
        <v>0.4</v>
      </c>
      <c r="C284" s="272">
        <v>0.8</v>
      </c>
    </row>
    <row r="285" spans="2:3" ht="13.5">
      <c r="B285" s="272">
        <v>0.6</v>
      </c>
      <c r="C285" s="272">
        <v>0.8</v>
      </c>
    </row>
    <row r="286" spans="1:3" ht="13.5">
      <c r="A286" s="277" t="s">
        <v>234</v>
      </c>
      <c r="B286" s="272">
        <v>1.1</v>
      </c>
      <c r="C286" s="272">
        <v>1</v>
      </c>
    </row>
    <row r="287" spans="2:3" ht="13.5">
      <c r="B287" s="272">
        <v>0.9</v>
      </c>
      <c r="C287" s="272">
        <v>0.7</v>
      </c>
    </row>
    <row r="288" spans="2:3" ht="13.5">
      <c r="B288" s="272">
        <v>0.9</v>
      </c>
      <c r="C288" s="272">
        <v>0.6</v>
      </c>
    </row>
    <row r="289" spans="1:3" ht="13.5">
      <c r="A289" s="277" t="s">
        <v>235</v>
      </c>
      <c r="B289" s="272">
        <v>1.3</v>
      </c>
      <c r="C289" s="272">
        <v>0.8</v>
      </c>
    </row>
    <row r="290" spans="1:3" ht="13.5">
      <c r="A290" s="257"/>
      <c r="B290" s="272">
        <v>1.3</v>
      </c>
      <c r="C290" s="272">
        <v>0.9</v>
      </c>
    </row>
    <row r="291" spans="1:3" ht="13.5">
      <c r="A291" s="257"/>
      <c r="B291" s="272">
        <v>1.2</v>
      </c>
      <c r="C291" s="272">
        <v>0.9</v>
      </c>
    </row>
    <row r="292" spans="1:3" ht="13.5">
      <c r="A292" s="278" t="s">
        <v>259</v>
      </c>
      <c r="B292" s="272">
        <v>0.7</v>
      </c>
      <c r="C292" s="272">
        <v>0.9</v>
      </c>
    </row>
    <row r="293" spans="1:3" ht="13.5">
      <c r="A293" s="257"/>
      <c r="B293" s="272">
        <v>0.6</v>
      </c>
      <c r="C293" s="272">
        <v>0.8</v>
      </c>
    </row>
    <row r="294" spans="1:3" ht="13.5">
      <c r="A294" s="257"/>
      <c r="B294" s="272">
        <v>0.5</v>
      </c>
      <c r="C294" s="272">
        <v>0.9</v>
      </c>
    </row>
    <row r="295" spans="1:3" ht="13.5">
      <c r="A295" s="277" t="s">
        <v>233</v>
      </c>
      <c r="B295" s="272">
        <v>0.4</v>
      </c>
      <c r="C295" s="272">
        <v>0.9</v>
      </c>
    </row>
    <row r="296" spans="2:3" ht="13.5">
      <c r="B296" s="272">
        <v>0.3</v>
      </c>
      <c r="C296" s="272">
        <v>0.7</v>
      </c>
    </row>
    <row r="297" spans="2:3" ht="13.5">
      <c r="B297" s="272">
        <v>0.8</v>
      </c>
      <c r="C297" s="272">
        <v>0.9</v>
      </c>
    </row>
    <row r="298" spans="1:3" ht="13.5">
      <c r="A298" s="277" t="s">
        <v>234</v>
      </c>
      <c r="B298" s="272">
        <v>1.2</v>
      </c>
      <c r="C298" s="272">
        <v>1.1</v>
      </c>
    </row>
    <row r="299" spans="2:3" ht="13.5">
      <c r="B299" s="272">
        <v>1.1</v>
      </c>
      <c r="C299" s="272">
        <v>0.9</v>
      </c>
    </row>
    <row r="300" spans="2:3" ht="13.5">
      <c r="B300" s="272">
        <v>1.5</v>
      </c>
      <c r="C300" s="272">
        <v>1.2</v>
      </c>
    </row>
    <row r="301" spans="1:3" ht="13.5">
      <c r="A301" s="277" t="s">
        <v>235</v>
      </c>
      <c r="B301" s="272">
        <v>1.7</v>
      </c>
      <c r="C301" s="272">
        <v>1.2</v>
      </c>
    </row>
    <row r="302" spans="1:3" ht="13.5">
      <c r="A302" s="257"/>
      <c r="B302" s="272">
        <v>1.7</v>
      </c>
      <c r="C302" s="272">
        <v>1.2</v>
      </c>
    </row>
    <row r="303" spans="1:3" ht="13.5">
      <c r="A303" s="257"/>
      <c r="B303" s="272">
        <v>1.6</v>
      </c>
      <c r="C303" s="272">
        <v>1.3</v>
      </c>
    </row>
    <row r="304" spans="1:3" ht="13.5">
      <c r="A304" s="278" t="s">
        <v>260</v>
      </c>
      <c r="B304" s="272">
        <v>0.9</v>
      </c>
      <c r="C304" s="272">
        <v>1.1</v>
      </c>
    </row>
    <row r="305" spans="1:3" ht="13.5">
      <c r="A305" s="257"/>
      <c r="B305" s="272">
        <v>1.1</v>
      </c>
      <c r="C305" s="272">
        <v>1.3</v>
      </c>
    </row>
    <row r="306" spans="1:3" ht="13.5">
      <c r="A306" s="257"/>
      <c r="B306" s="272">
        <v>0.5</v>
      </c>
      <c r="C306" s="272">
        <v>0.9</v>
      </c>
    </row>
    <row r="307" spans="1:3" ht="13.5">
      <c r="A307" s="277" t="s">
        <v>233</v>
      </c>
      <c r="B307" s="272">
        <v>0.3</v>
      </c>
      <c r="C307" s="272">
        <v>0.8</v>
      </c>
    </row>
    <row r="308" spans="2:3" ht="13.5">
      <c r="B308" s="272">
        <v>0.8</v>
      </c>
      <c r="C308" s="272">
        <v>1.2</v>
      </c>
    </row>
    <row r="309" spans="2:3" ht="13.5">
      <c r="B309" s="272">
        <v>1.3</v>
      </c>
      <c r="C309" s="272">
        <v>1.4</v>
      </c>
    </row>
    <row r="310" spans="1:3" ht="13.5">
      <c r="A310" s="277" t="s">
        <v>234</v>
      </c>
      <c r="B310" s="272">
        <v>1.4</v>
      </c>
      <c r="C310" s="272">
        <v>1.3</v>
      </c>
    </row>
    <row r="311" spans="2:3" ht="13.5">
      <c r="B311" s="272">
        <v>1.4</v>
      </c>
      <c r="C311" s="272">
        <v>1.3</v>
      </c>
    </row>
    <row r="312" spans="2:3" ht="13.5">
      <c r="B312" s="272">
        <v>2.2</v>
      </c>
      <c r="C312" s="272">
        <v>1.9</v>
      </c>
    </row>
    <row r="313" spans="1:3" ht="13.5">
      <c r="A313" s="277" t="s">
        <v>235</v>
      </c>
      <c r="B313" s="272">
        <v>1.9</v>
      </c>
      <c r="C313" s="272">
        <v>1.4</v>
      </c>
    </row>
    <row r="314" spans="1:3" ht="13.5">
      <c r="A314" s="257"/>
      <c r="B314" s="272">
        <v>2.3</v>
      </c>
      <c r="C314" s="272">
        <v>1.8</v>
      </c>
    </row>
    <row r="315" spans="1:3" ht="13.5">
      <c r="A315" s="257"/>
      <c r="B315" s="272">
        <v>1.6</v>
      </c>
      <c r="C315" s="272">
        <v>1.3</v>
      </c>
    </row>
    <row r="316" spans="1:3" ht="13.5">
      <c r="A316" s="277" t="s">
        <v>261</v>
      </c>
      <c r="B316" s="272">
        <v>1.2</v>
      </c>
      <c r="C316" s="272">
        <v>1.4</v>
      </c>
    </row>
    <row r="317" spans="1:3" ht="13.5">
      <c r="A317" s="257"/>
      <c r="B317" s="272">
        <v>1.1</v>
      </c>
      <c r="C317" s="272">
        <v>1.3</v>
      </c>
    </row>
    <row r="318" spans="1:3" ht="13.5">
      <c r="A318" s="257"/>
      <c r="B318" s="272">
        <v>1</v>
      </c>
      <c r="C318" s="272">
        <v>1.4</v>
      </c>
    </row>
    <row r="319" spans="1:3" ht="13.5">
      <c r="A319" s="277" t="s">
        <v>233</v>
      </c>
      <c r="B319" s="272">
        <v>1.4</v>
      </c>
      <c r="C319" s="272">
        <v>1.9</v>
      </c>
    </row>
    <row r="320" spans="1:3" ht="13.5">
      <c r="A320" s="257"/>
      <c r="B320" s="272">
        <v>1.4</v>
      </c>
      <c r="C320" s="272">
        <v>1.8</v>
      </c>
    </row>
    <row r="321" spans="1:3" ht="13.5">
      <c r="A321" s="257"/>
      <c r="B321" s="272">
        <v>1</v>
      </c>
      <c r="C321" s="272">
        <v>1</v>
      </c>
    </row>
    <row r="322" spans="1:3" ht="13.5">
      <c r="A322" s="277" t="s">
        <v>262</v>
      </c>
      <c r="B322" s="272">
        <v>1.3</v>
      </c>
      <c r="C322" s="272">
        <v>1.3</v>
      </c>
    </row>
    <row r="323" spans="1:3" ht="13.5">
      <c r="A323" s="257"/>
      <c r="B323" s="272">
        <v>1.8</v>
      </c>
      <c r="C323" s="272">
        <v>1.7</v>
      </c>
    </row>
    <row r="324" spans="1:3" ht="13.5">
      <c r="A324" s="257"/>
      <c r="B324" s="272">
        <v>1.7</v>
      </c>
      <c r="C324" s="272">
        <v>1.3</v>
      </c>
    </row>
    <row r="325" spans="1:3" ht="13.5">
      <c r="A325" s="277" t="s">
        <v>235</v>
      </c>
      <c r="B325" s="272">
        <v>1.7</v>
      </c>
      <c r="C325" s="272">
        <v>1.2</v>
      </c>
    </row>
    <row r="326" spans="1:3" ht="13.5">
      <c r="A326" s="257"/>
      <c r="B326" s="272">
        <v>1.9</v>
      </c>
      <c r="C326" s="272">
        <v>1.3</v>
      </c>
    </row>
    <row r="327" spans="1:3" ht="13.5">
      <c r="A327" s="257"/>
      <c r="B327" s="272">
        <v>1.5</v>
      </c>
      <c r="C327" s="272">
        <v>1.2</v>
      </c>
    </row>
    <row r="328" spans="1:3" ht="13.5">
      <c r="A328" s="278" t="s">
        <v>263</v>
      </c>
      <c r="B328" s="272">
        <v>1</v>
      </c>
      <c r="C328" s="272">
        <v>1.2</v>
      </c>
    </row>
    <row r="329" spans="1:3" ht="13.5">
      <c r="A329" s="257"/>
      <c r="B329" s="272">
        <v>0.7</v>
      </c>
      <c r="C329" s="272">
        <v>1</v>
      </c>
    </row>
    <row r="330" spans="1:3" ht="13.5">
      <c r="A330" s="257"/>
      <c r="B330" s="272">
        <v>0.6</v>
      </c>
      <c r="C330" s="272">
        <v>1.1</v>
      </c>
    </row>
    <row r="331" spans="1:3" ht="13.5">
      <c r="A331" s="277" t="s">
        <v>233</v>
      </c>
      <c r="B331" s="272">
        <v>-0.1</v>
      </c>
      <c r="C331" s="272">
        <v>0.5</v>
      </c>
    </row>
    <row r="332" spans="1:3" ht="13.5">
      <c r="A332" s="257"/>
      <c r="B332" s="272">
        <v>0.1</v>
      </c>
      <c r="C332" s="272">
        <v>0.5</v>
      </c>
    </row>
    <row r="333" spans="1:3" ht="13.5">
      <c r="A333" s="257"/>
      <c r="B333" s="272">
        <v>0.5</v>
      </c>
      <c r="C333" s="272">
        <v>0.5</v>
      </c>
    </row>
    <row r="334" spans="1:3" ht="13.5">
      <c r="A334" s="277" t="s">
        <v>234</v>
      </c>
      <c r="B334" s="272">
        <v>0.4</v>
      </c>
      <c r="C334" s="272">
        <v>0.4</v>
      </c>
    </row>
    <row r="335" spans="1:3" ht="13.5">
      <c r="A335" s="257"/>
      <c r="B335" s="272">
        <v>0.6</v>
      </c>
      <c r="C335" s="272">
        <v>0.4</v>
      </c>
    </row>
    <row r="336" spans="1:3" ht="13.5">
      <c r="A336" s="257"/>
      <c r="B336" s="272">
        <v>0.8</v>
      </c>
      <c r="C336" s="272">
        <v>0.4</v>
      </c>
    </row>
    <row r="337" spans="1:3" ht="13.5">
      <c r="A337" s="277" t="s">
        <v>235</v>
      </c>
      <c r="B337" s="272">
        <v>1</v>
      </c>
      <c r="C337" s="272">
        <v>0.5</v>
      </c>
    </row>
    <row r="338" spans="1:3" ht="13.5">
      <c r="A338" s="257"/>
      <c r="B338" s="272">
        <v>0.9</v>
      </c>
      <c r="C338" s="272">
        <v>0.3</v>
      </c>
    </row>
    <row r="339" spans="1:3" ht="13.5">
      <c r="A339" s="257"/>
      <c r="B339" s="272">
        <v>0.4</v>
      </c>
      <c r="C339" s="272">
        <v>0.2</v>
      </c>
    </row>
    <row r="340" spans="1:3" ht="13.5">
      <c r="A340" s="278" t="s">
        <v>264</v>
      </c>
      <c r="B340" s="272">
        <v>0.5</v>
      </c>
      <c r="C340" s="272">
        <v>0.6</v>
      </c>
    </row>
    <row r="341" spans="1:3" ht="13.5">
      <c r="A341" s="257"/>
      <c r="B341" s="272">
        <v>0.5</v>
      </c>
      <c r="C341" s="272">
        <v>0.7</v>
      </c>
    </row>
    <row r="342" spans="1:3" ht="13.5">
      <c r="A342" s="257"/>
      <c r="B342" s="272">
        <v>0.3</v>
      </c>
      <c r="C342" s="272">
        <v>0.7</v>
      </c>
    </row>
    <row r="343" spans="1:3" ht="13.5">
      <c r="A343" s="277" t="s">
        <v>233</v>
      </c>
      <c r="B343" s="272">
        <v>-0.3</v>
      </c>
      <c r="C343" s="272">
        <v>0.5</v>
      </c>
    </row>
    <row r="344" spans="2:3" ht="13.5">
      <c r="B344" s="272">
        <v>-0.1</v>
      </c>
      <c r="C344" s="272">
        <v>0.4</v>
      </c>
    </row>
    <row r="345" spans="2:3" ht="13.5">
      <c r="B345" s="272">
        <v>0.2</v>
      </c>
      <c r="C345" s="272">
        <v>0.2</v>
      </c>
    </row>
    <row r="346" spans="1:3" ht="13.5">
      <c r="A346" s="277" t="s">
        <v>234</v>
      </c>
      <c r="B346" s="272">
        <v>0</v>
      </c>
      <c r="C346" s="272">
        <v>0.1</v>
      </c>
    </row>
    <row r="347" spans="2:3" ht="13.5">
      <c r="B347" s="272">
        <v>0.6</v>
      </c>
      <c r="C347" s="272">
        <v>0.3</v>
      </c>
    </row>
    <row r="348" spans="2:3" ht="13.5">
      <c r="B348" s="272">
        <v>1</v>
      </c>
      <c r="C348" s="272">
        <v>0.6</v>
      </c>
    </row>
    <row r="349" spans="1:3" ht="13.5">
      <c r="A349" s="277" t="s">
        <v>235</v>
      </c>
      <c r="B349" s="272">
        <v>1</v>
      </c>
      <c r="C349" s="272">
        <v>0.5</v>
      </c>
    </row>
    <row r="350" spans="2:3" ht="13.5">
      <c r="B350" s="272">
        <v>0.9</v>
      </c>
      <c r="C350" s="272">
        <v>0.4</v>
      </c>
    </row>
    <row r="351" spans="2:3" ht="13.5">
      <c r="B351" s="272">
        <v>1.8</v>
      </c>
      <c r="C351" s="272">
        <v>1.5</v>
      </c>
    </row>
    <row r="352" spans="1:3" ht="13.5">
      <c r="A352" s="278" t="s">
        <v>266</v>
      </c>
      <c r="B352" s="272">
        <v>1.1</v>
      </c>
      <c r="C352" s="272">
        <v>1.1</v>
      </c>
    </row>
    <row r="353" spans="2:3" ht="13.5">
      <c r="B353" s="272">
        <v>1</v>
      </c>
      <c r="C353" s="272">
        <v>1.1</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401"/>
  <sheetViews>
    <sheetView tabSelected="1" zoomScale="70" zoomScaleNormal="70" zoomScalePageLayoutView="0" workbookViewId="0" topLeftCell="A4">
      <selection activeCell="AD37" sqref="AD37"/>
    </sheetView>
  </sheetViews>
  <sheetFormatPr defaultColWidth="9.00390625" defaultRowHeight="13.5"/>
  <cols>
    <col min="1" max="1" width="9.00390625" style="276" customWidth="1"/>
    <col min="2" max="2" width="9.00390625" style="272" customWidth="1"/>
    <col min="3" max="3" width="10.25390625" style="272" customWidth="1"/>
    <col min="20" max="20" width="6.75390625" style="0" customWidth="1"/>
    <col min="22" max="22" width="9.875" style="0" customWidth="1"/>
    <col min="24" max="24" width="8.125" style="0" customWidth="1"/>
  </cols>
  <sheetData>
    <row r="1" spans="1:37" ht="55.5" customHeight="1">
      <c r="A1" s="55" t="s">
        <v>120</v>
      </c>
      <c r="B1"/>
      <c r="C1"/>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2:3" ht="51.75" customHeight="1">
      <c r="B2" s="231" t="s">
        <v>118</v>
      </c>
      <c r="C2" s="231" t="s">
        <v>119</v>
      </c>
    </row>
    <row r="3" spans="2:3" ht="13.5">
      <c r="B3"/>
      <c r="C3"/>
    </row>
    <row r="4" spans="1:3" ht="14.25" customHeight="1">
      <c r="A4" s="277" t="s">
        <v>265</v>
      </c>
      <c r="B4" s="271">
        <v>3.4</v>
      </c>
      <c r="C4" s="271">
        <v>3.2</v>
      </c>
    </row>
    <row r="5" spans="2:6" ht="14.25" customHeight="1">
      <c r="B5" s="271">
        <v>2.6</v>
      </c>
      <c r="C5" s="271">
        <v>3</v>
      </c>
      <c r="F5" s="270"/>
    </row>
    <row r="6" spans="2:3" ht="14.25" customHeight="1">
      <c r="B6" s="271">
        <v>2.5</v>
      </c>
      <c r="C6" s="271">
        <v>3.2</v>
      </c>
    </row>
    <row r="7" spans="1:3" ht="14.25" customHeight="1">
      <c r="A7" s="277" t="s">
        <v>233</v>
      </c>
      <c r="B7" s="271">
        <v>2.2</v>
      </c>
      <c r="C7" s="271">
        <v>3.2</v>
      </c>
    </row>
    <row r="8" spans="2:6" ht="14.25" customHeight="1">
      <c r="B8" s="271">
        <v>2.7</v>
      </c>
      <c r="C8" s="271">
        <v>3.4</v>
      </c>
      <c r="F8" s="270"/>
    </row>
    <row r="9" spans="2:3" ht="14.25" customHeight="1">
      <c r="B9" s="271">
        <v>2.4</v>
      </c>
      <c r="C9" s="271">
        <v>3.2</v>
      </c>
    </row>
    <row r="10" spans="1:3" ht="14.25" customHeight="1">
      <c r="A10" s="277" t="s">
        <v>234</v>
      </c>
      <c r="B10" s="271">
        <v>3</v>
      </c>
      <c r="C10" s="271">
        <v>3.4</v>
      </c>
    </row>
    <row r="11" spans="2:3" ht="14.25" customHeight="1">
      <c r="B11" s="271">
        <v>3.7</v>
      </c>
      <c r="C11" s="271">
        <v>3.5</v>
      </c>
    </row>
    <row r="12" spans="2:3" ht="14.25" customHeight="1">
      <c r="B12" s="271">
        <v>3.6</v>
      </c>
      <c r="C12" s="271">
        <v>3.2</v>
      </c>
    </row>
    <row r="13" spans="1:3" ht="14.25" customHeight="1">
      <c r="A13" s="277" t="s">
        <v>235</v>
      </c>
      <c r="B13" s="271">
        <v>4.7</v>
      </c>
      <c r="C13" s="271">
        <v>3.8</v>
      </c>
    </row>
    <row r="14" spans="2:5" ht="14.25" customHeight="1">
      <c r="B14" s="271">
        <v>4.6</v>
      </c>
      <c r="C14" s="271">
        <v>3.5</v>
      </c>
      <c r="E14" s="270"/>
    </row>
    <row r="15" spans="2:5" ht="14.25" customHeight="1">
      <c r="B15" s="271">
        <v>4.5</v>
      </c>
      <c r="C15" s="271">
        <v>3.6</v>
      </c>
      <c r="E15" s="270"/>
    </row>
    <row r="16" spans="1:3" ht="14.25" customHeight="1">
      <c r="A16" s="278" t="s">
        <v>263</v>
      </c>
      <c r="B16" s="271">
        <v>4.6</v>
      </c>
      <c r="C16" s="271">
        <v>4.3</v>
      </c>
    </row>
    <row r="17" spans="2:3" ht="14.25" customHeight="1">
      <c r="B17" s="271">
        <v>3.9</v>
      </c>
      <c r="C17" s="271">
        <v>4.2</v>
      </c>
    </row>
    <row r="18" spans="2:3" ht="13.5">
      <c r="B18" s="271">
        <v>3.4</v>
      </c>
      <c r="C18" s="271">
        <v>4.1</v>
      </c>
    </row>
    <row r="19" spans="1:6" ht="13.5">
      <c r="A19" s="277" t="s">
        <v>233</v>
      </c>
      <c r="B19" s="271">
        <v>4.1</v>
      </c>
      <c r="C19" s="271">
        <v>5</v>
      </c>
      <c r="F19" s="270"/>
    </row>
    <row r="20" spans="2:3" ht="13.5">
      <c r="B20" s="271">
        <v>3.3</v>
      </c>
      <c r="C20" s="271">
        <v>4</v>
      </c>
    </row>
    <row r="21" spans="2:3" ht="13.5">
      <c r="B21" s="271">
        <v>3.1</v>
      </c>
      <c r="C21" s="271">
        <v>3.8</v>
      </c>
    </row>
    <row r="22" spans="1:6" ht="13.5">
      <c r="A22" s="277" t="s">
        <v>234</v>
      </c>
      <c r="B22" s="271">
        <v>3.5</v>
      </c>
      <c r="C22" s="271">
        <v>3.8</v>
      </c>
      <c r="F22" s="270"/>
    </row>
    <row r="23" spans="2:3" ht="13.5">
      <c r="B23" s="271">
        <v>3.5</v>
      </c>
      <c r="C23" s="271">
        <v>3.4</v>
      </c>
    </row>
    <row r="24" spans="2:3" ht="13.5">
      <c r="B24" s="271">
        <v>5.4</v>
      </c>
      <c r="C24" s="271">
        <v>5</v>
      </c>
    </row>
    <row r="25" spans="1:3" ht="13.5">
      <c r="A25" s="277" t="s">
        <v>235</v>
      </c>
      <c r="B25" s="271">
        <v>4.5</v>
      </c>
      <c r="C25" s="271">
        <v>3.6</v>
      </c>
    </row>
    <row r="26" spans="2:5" ht="13.5">
      <c r="B26" s="271">
        <v>5.5</v>
      </c>
      <c r="C26" s="271">
        <v>4.5</v>
      </c>
      <c r="E26" s="270"/>
    </row>
    <row r="27" spans="2:5" ht="13.5">
      <c r="B27" s="271">
        <v>5.7</v>
      </c>
      <c r="C27" s="271">
        <v>4.9</v>
      </c>
      <c r="E27" s="270"/>
    </row>
    <row r="28" spans="1:3" ht="13.5">
      <c r="A28" s="278" t="s">
        <v>264</v>
      </c>
      <c r="B28" s="271">
        <v>4.4</v>
      </c>
      <c r="C28" s="271">
        <v>4.1</v>
      </c>
    </row>
    <row r="29" spans="2:3" ht="13.5">
      <c r="B29" s="271">
        <v>5</v>
      </c>
      <c r="C29" s="271">
        <v>5.2</v>
      </c>
    </row>
    <row r="30" spans="2:3" ht="13.5">
      <c r="B30" s="271">
        <v>2.8</v>
      </c>
      <c r="C30" s="271">
        <v>3.4</v>
      </c>
    </row>
    <row r="31" spans="1:3" ht="13.5">
      <c r="A31" s="277" t="s">
        <v>233</v>
      </c>
      <c r="B31" s="271">
        <v>2.3</v>
      </c>
      <c r="C31" s="271">
        <v>3.2</v>
      </c>
    </row>
    <row r="32" spans="2:3" ht="13.5">
      <c r="B32" s="271">
        <v>2.6</v>
      </c>
      <c r="C32" s="271">
        <v>3.2</v>
      </c>
    </row>
    <row r="33" spans="2:3" ht="13.5">
      <c r="B33" s="271">
        <v>2.3</v>
      </c>
      <c r="C33" s="271">
        <v>3</v>
      </c>
    </row>
    <row r="34" spans="1:3" ht="13.5">
      <c r="A34" s="277" t="s">
        <v>234</v>
      </c>
      <c r="B34" s="271">
        <v>2.4</v>
      </c>
      <c r="C34" s="271">
        <v>2.7</v>
      </c>
    </row>
    <row r="35" spans="2:3" ht="13.5">
      <c r="B35" s="271">
        <v>2.7</v>
      </c>
      <c r="C35" s="271">
        <v>2.6</v>
      </c>
    </row>
    <row r="36" spans="2:3" ht="13.5">
      <c r="B36" s="271">
        <v>2.4</v>
      </c>
      <c r="C36" s="271">
        <v>2.1</v>
      </c>
    </row>
    <row r="37" spans="1:3" ht="13.5">
      <c r="A37" s="277" t="s">
        <v>235</v>
      </c>
      <c r="B37" s="271">
        <v>3</v>
      </c>
      <c r="C37" s="271">
        <v>2.2</v>
      </c>
    </row>
    <row r="38" spans="2:5" ht="13.5">
      <c r="B38" s="271">
        <v>3.5</v>
      </c>
      <c r="C38" s="271">
        <v>2.6</v>
      </c>
      <c r="E38" s="270"/>
    </row>
    <row r="39" spans="2:5" ht="14.25" customHeight="1">
      <c r="B39" s="271">
        <v>3.3</v>
      </c>
      <c r="C39" s="271">
        <v>2.6</v>
      </c>
      <c r="E39" s="270"/>
    </row>
    <row r="40" spans="1:3" ht="14.25" customHeight="1">
      <c r="A40" s="278" t="s">
        <v>266</v>
      </c>
      <c r="B40" s="271">
        <v>2.3</v>
      </c>
      <c r="C40" s="271">
        <v>2</v>
      </c>
    </row>
    <row r="41" spans="2:7" ht="14.25" customHeight="1">
      <c r="B41" s="271">
        <v>1.8</v>
      </c>
      <c r="C41" s="271">
        <v>2</v>
      </c>
      <c r="F41" s="57"/>
      <c r="G41" s="57"/>
    </row>
    <row r="42" spans="2:7" ht="14.25" customHeight="1">
      <c r="B42" s="271">
        <v>1.2</v>
      </c>
      <c r="C42" s="271">
        <v>1.7</v>
      </c>
      <c r="F42" s="57"/>
      <c r="G42" s="57"/>
    </row>
    <row r="43" spans="1:3" ht="14.25" customHeight="1">
      <c r="A43" s="277" t="s">
        <v>233</v>
      </c>
      <c r="B43" s="271">
        <v>0.8</v>
      </c>
      <c r="C43" s="271">
        <v>1.6</v>
      </c>
    </row>
    <row r="44" spans="2:3" ht="14.25" customHeight="1">
      <c r="B44" s="271">
        <v>0.5</v>
      </c>
      <c r="C44" s="271">
        <v>1</v>
      </c>
    </row>
    <row r="45" spans="2:3" ht="14.25" customHeight="1">
      <c r="B45" s="271">
        <v>0.6</v>
      </c>
      <c r="C45" s="271">
        <v>1.2</v>
      </c>
    </row>
    <row r="46" spans="1:3" ht="14.25" customHeight="1">
      <c r="A46" s="277" t="s">
        <v>234</v>
      </c>
      <c r="B46" s="271">
        <v>0.9</v>
      </c>
      <c r="C46" s="271">
        <v>1.1</v>
      </c>
    </row>
    <row r="47" spans="2:3" ht="13.5">
      <c r="B47" s="271">
        <v>1</v>
      </c>
      <c r="C47" s="271">
        <v>0.9</v>
      </c>
    </row>
    <row r="48" spans="2:3" ht="13.5">
      <c r="B48" s="271">
        <v>1.1</v>
      </c>
      <c r="C48" s="271">
        <v>0.8</v>
      </c>
    </row>
    <row r="49" spans="1:3" ht="13.5">
      <c r="A49" s="277" t="s">
        <v>235</v>
      </c>
      <c r="B49" s="271">
        <v>1.4</v>
      </c>
      <c r="C49" s="271">
        <v>0.8</v>
      </c>
    </row>
    <row r="50" spans="2:5" ht="13.5">
      <c r="B50" s="271">
        <v>1.4</v>
      </c>
      <c r="C50" s="271">
        <v>0.6</v>
      </c>
      <c r="E50" s="270"/>
    </row>
    <row r="51" spans="2:5" ht="13.5">
      <c r="B51" s="271">
        <v>0.9</v>
      </c>
      <c r="C51" s="271">
        <v>0.3</v>
      </c>
      <c r="E51" s="270"/>
    </row>
    <row r="52" spans="1:3" ht="13.5">
      <c r="A52" s="278" t="s">
        <v>267</v>
      </c>
      <c r="B52" s="271">
        <v>0.9</v>
      </c>
      <c r="C52" s="271">
        <v>0.7</v>
      </c>
    </row>
    <row r="53" spans="2:3" ht="13.5">
      <c r="B53" s="271">
        <v>0.3</v>
      </c>
      <c r="C53" s="271">
        <v>0.5</v>
      </c>
    </row>
    <row r="54" spans="2:3" ht="13.5">
      <c r="B54" s="271">
        <v>0.3</v>
      </c>
      <c r="C54" s="271">
        <v>0.8</v>
      </c>
    </row>
    <row r="55" spans="1:3" ht="13.5">
      <c r="A55" s="277" t="s">
        <v>233</v>
      </c>
      <c r="B55" s="271">
        <v>-0.1</v>
      </c>
      <c r="C55" s="271">
        <v>0.7</v>
      </c>
    </row>
    <row r="56" spans="2:3" ht="13.5">
      <c r="B56" s="271">
        <v>0.1</v>
      </c>
      <c r="C56" s="271">
        <v>0.6</v>
      </c>
    </row>
    <row r="57" spans="2:3" ht="13.5">
      <c r="B57" s="271">
        <v>0</v>
      </c>
      <c r="C57" s="271">
        <v>0.5</v>
      </c>
    </row>
    <row r="58" spans="1:3" ht="13.5">
      <c r="A58" s="277" t="s">
        <v>234</v>
      </c>
      <c r="B58" s="271">
        <v>0.3</v>
      </c>
      <c r="C58" s="271">
        <v>0.5</v>
      </c>
    </row>
    <row r="59" spans="2:3" ht="13.5">
      <c r="B59" s="271">
        <v>0</v>
      </c>
      <c r="C59" s="271">
        <v>-0.1</v>
      </c>
    </row>
    <row r="60" spans="2:3" ht="13.5">
      <c r="B60" s="271">
        <v>0.6</v>
      </c>
      <c r="C60" s="271">
        <v>0.2</v>
      </c>
    </row>
    <row r="61" spans="1:3" ht="13.5">
      <c r="A61" s="277" t="s">
        <v>235</v>
      </c>
      <c r="B61" s="271">
        <v>0.5</v>
      </c>
      <c r="C61" s="271">
        <v>-0.1</v>
      </c>
    </row>
    <row r="62" spans="2:5" ht="13.5">
      <c r="B62" s="271">
        <v>0.4</v>
      </c>
      <c r="C62" s="271">
        <v>-0.2</v>
      </c>
      <c r="E62" s="270"/>
    </row>
    <row r="63" spans="2:5" ht="13.5">
      <c r="B63" s="271">
        <v>0.3</v>
      </c>
      <c r="C63" s="271">
        <v>-0.2</v>
      </c>
      <c r="E63" s="270"/>
    </row>
    <row r="64" spans="1:3" ht="13.5">
      <c r="A64" s="278" t="s">
        <v>236</v>
      </c>
      <c r="B64" s="271">
        <v>0.1</v>
      </c>
      <c r="C64" s="271">
        <v>0</v>
      </c>
    </row>
    <row r="65" spans="2:3" ht="13.5">
      <c r="B65" s="271">
        <v>0.2</v>
      </c>
      <c r="C65" s="271">
        <v>0.4</v>
      </c>
    </row>
    <row r="66" spans="2:6" ht="13.5">
      <c r="B66" s="271">
        <v>-0.3</v>
      </c>
      <c r="C66" s="271">
        <v>0.1</v>
      </c>
      <c r="F66" s="270"/>
    </row>
    <row r="67" spans="1:3" ht="13.5">
      <c r="A67" s="277" t="s">
        <v>233</v>
      </c>
      <c r="B67" s="271">
        <v>0.5</v>
      </c>
      <c r="C67" s="271">
        <v>1.2</v>
      </c>
    </row>
    <row r="68" spans="2:3" ht="13.5">
      <c r="B68" s="271">
        <v>0.6</v>
      </c>
      <c r="C68" s="271">
        <v>1</v>
      </c>
    </row>
    <row r="69" spans="2:3" ht="13.5">
      <c r="B69" s="271">
        <v>0.6</v>
      </c>
      <c r="C69" s="271">
        <v>1</v>
      </c>
    </row>
    <row r="70" spans="1:3" ht="13.5">
      <c r="A70" s="277" t="s">
        <v>234</v>
      </c>
      <c r="B70" s="271">
        <v>0.7</v>
      </c>
      <c r="C70" s="271">
        <v>0.8</v>
      </c>
    </row>
    <row r="71" spans="2:3" ht="13.5">
      <c r="B71" s="271">
        <v>1</v>
      </c>
      <c r="C71" s="271">
        <v>0.9</v>
      </c>
    </row>
    <row r="72" spans="2:3" ht="13.5">
      <c r="B72" s="271">
        <v>1.3</v>
      </c>
      <c r="C72" s="271">
        <v>0.9</v>
      </c>
    </row>
    <row r="73" spans="1:3" ht="13.5">
      <c r="A73" s="277" t="s">
        <v>235</v>
      </c>
      <c r="B73" s="271">
        <v>1.4</v>
      </c>
      <c r="C73" s="271">
        <v>0.9</v>
      </c>
    </row>
    <row r="74" spans="2:5" ht="13.5">
      <c r="B74" s="271">
        <v>1.2</v>
      </c>
      <c r="C74" s="271">
        <v>0.7</v>
      </c>
      <c r="E74" s="270"/>
    </row>
    <row r="75" spans="2:5" ht="13.5">
      <c r="B75" s="271">
        <v>1.3</v>
      </c>
      <c r="C75" s="271">
        <v>0.9</v>
      </c>
      <c r="E75" s="270"/>
    </row>
    <row r="76" spans="1:3" ht="13.5">
      <c r="A76" s="278" t="s">
        <v>237</v>
      </c>
      <c r="B76" s="271">
        <v>0.9</v>
      </c>
      <c r="C76" s="271">
        <v>0.8</v>
      </c>
    </row>
    <row r="77" spans="2:3" ht="13.5">
      <c r="B77" s="271">
        <v>0.6</v>
      </c>
      <c r="C77" s="271">
        <v>0.8</v>
      </c>
    </row>
    <row r="78" spans="2:6" ht="13.5">
      <c r="B78" s="271">
        <v>0.6</v>
      </c>
      <c r="C78" s="271">
        <v>0.9</v>
      </c>
      <c r="F78" s="270"/>
    </row>
    <row r="79" spans="1:6" ht="13.5">
      <c r="A79" s="277" t="s">
        <v>233</v>
      </c>
      <c r="B79" s="271">
        <v>-0.2</v>
      </c>
      <c r="C79" s="271">
        <v>0.5</v>
      </c>
      <c r="F79" s="270"/>
    </row>
    <row r="80" spans="2:3" ht="13.5">
      <c r="B80" s="271">
        <v>0.6</v>
      </c>
      <c r="C80" s="271">
        <v>1</v>
      </c>
    </row>
    <row r="81" spans="2:3" ht="13.5">
      <c r="B81" s="271">
        <v>0.5</v>
      </c>
      <c r="C81" s="271">
        <v>0.9</v>
      </c>
    </row>
    <row r="82" spans="1:6" ht="13.5">
      <c r="A82" s="277" t="s">
        <v>234</v>
      </c>
      <c r="B82" s="271">
        <v>0.7</v>
      </c>
      <c r="C82" s="271">
        <v>0.8</v>
      </c>
      <c r="F82" s="270"/>
    </row>
    <row r="83" spans="2:6" ht="13.5">
      <c r="B83" s="271">
        <v>1.1</v>
      </c>
      <c r="C83" s="271">
        <v>0.9</v>
      </c>
      <c r="F83" s="270"/>
    </row>
    <row r="84" spans="2:3" ht="13.5">
      <c r="B84" s="271">
        <v>0.9</v>
      </c>
      <c r="C84" s="271">
        <v>0.5</v>
      </c>
    </row>
    <row r="85" spans="1:6" ht="13.5">
      <c r="A85" s="277" t="s">
        <v>235</v>
      </c>
      <c r="B85" s="271">
        <v>1.1</v>
      </c>
      <c r="C85" s="271">
        <v>0.6</v>
      </c>
      <c r="F85" s="270"/>
    </row>
    <row r="86" spans="2:5" ht="13.5">
      <c r="B86" s="271">
        <v>1</v>
      </c>
      <c r="C86" s="271">
        <v>0.6</v>
      </c>
      <c r="E86" s="270"/>
    </row>
    <row r="87" spans="2:5" ht="13.5">
      <c r="B87" s="271">
        <v>0.9</v>
      </c>
      <c r="C87" s="271">
        <v>0.6</v>
      </c>
      <c r="E87" s="270"/>
    </row>
    <row r="88" spans="1:3" ht="13.5">
      <c r="A88" s="278" t="s">
        <v>238</v>
      </c>
      <c r="B88" s="271">
        <v>0.8</v>
      </c>
      <c r="C88" s="271">
        <v>0.7</v>
      </c>
    </row>
    <row r="89" spans="2:6" ht="13.5">
      <c r="B89" s="271">
        <v>0.4</v>
      </c>
      <c r="C89" s="271">
        <v>0.6</v>
      </c>
      <c r="F89" s="270"/>
    </row>
    <row r="90" spans="2:6" ht="13.5">
      <c r="B90" s="271">
        <v>0.2</v>
      </c>
      <c r="C90" s="271">
        <v>0.5</v>
      </c>
      <c r="F90" s="270"/>
    </row>
    <row r="91" spans="1:3" ht="13.5">
      <c r="A91" s="277" t="s">
        <v>233</v>
      </c>
      <c r="B91" s="271">
        <v>0.2</v>
      </c>
      <c r="C91" s="271">
        <v>0.8</v>
      </c>
    </row>
    <row r="92" spans="2:6" ht="13.5">
      <c r="B92" s="271">
        <v>0.1</v>
      </c>
      <c r="C92" s="271">
        <v>0.5</v>
      </c>
      <c r="F92" s="270"/>
    </row>
    <row r="93" spans="2:6" ht="13.5">
      <c r="B93" s="271">
        <v>0</v>
      </c>
      <c r="C93" s="271">
        <v>0.4</v>
      </c>
      <c r="F93" s="270"/>
    </row>
    <row r="94" spans="1:3" ht="13.5">
      <c r="A94" s="277" t="s">
        <v>234</v>
      </c>
      <c r="B94" s="271">
        <v>0.3</v>
      </c>
      <c r="C94" s="271">
        <v>0.4</v>
      </c>
    </row>
    <row r="95" spans="2:6" ht="13.5">
      <c r="B95" s="271">
        <v>0.9</v>
      </c>
      <c r="C95" s="271">
        <v>0.7</v>
      </c>
      <c r="F95" s="270"/>
    </row>
    <row r="96" spans="2:6" ht="13.5">
      <c r="B96" s="271">
        <v>1.2</v>
      </c>
      <c r="C96" s="271">
        <v>0.8</v>
      </c>
      <c r="F96" s="270"/>
    </row>
    <row r="97" spans="1:3" ht="13.5">
      <c r="A97" s="277" t="s">
        <v>235</v>
      </c>
      <c r="B97" s="271">
        <v>1.1</v>
      </c>
      <c r="C97" s="271">
        <v>0.5</v>
      </c>
    </row>
    <row r="98" spans="2:6" ht="13.5">
      <c r="B98" s="271">
        <v>0.9</v>
      </c>
      <c r="C98" s="271">
        <v>0.5</v>
      </c>
      <c r="F98" s="270"/>
    </row>
    <row r="99" spans="2:6" ht="13.5">
      <c r="B99" s="271">
        <v>1.1</v>
      </c>
      <c r="C99" s="271">
        <v>0.7</v>
      </c>
      <c r="F99" s="270"/>
    </row>
    <row r="100" spans="1:3" ht="13.5">
      <c r="A100" s="278" t="s">
        <v>239</v>
      </c>
      <c r="B100" s="271">
        <v>0.7</v>
      </c>
      <c r="C100" s="271">
        <v>0.6</v>
      </c>
    </row>
    <row r="101" spans="2:6" ht="13.5">
      <c r="B101" s="271">
        <v>0.6</v>
      </c>
      <c r="C101" s="271">
        <v>0.7</v>
      </c>
      <c r="F101" s="270"/>
    </row>
    <row r="102" spans="2:6" ht="13.5">
      <c r="B102" s="271">
        <v>0.4</v>
      </c>
      <c r="C102" s="271">
        <v>0.6</v>
      </c>
      <c r="F102" s="270"/>
    </row>
    <row r="103" spans="1:3" ht="13.5">
      <c r="A103" s="277" t="s">
        <v>233</v>
      </c>
      <c r="B103" s="271">
        <v>0</v>
      </c>
      <c r="C103" s="271">
        <v>0.6</v>
      </c>
    </row>
    <row r="104" spans="2:3" ht="13.5">
      <c r="B104" s="271">
        <v>0.1</v>
      </c>
      <c r="C104" s="271">
        <v>0.6</v>
      </c>
    </row>
    <row r="105" spans="2:3" ht="13.5">
      <c r="B105" s="271">
        <v>0.1</v>
      </c>
      <c r="C105" s="271">
        <v>0.5</v>
      </c>
    </row>
    <row r="106" spans="1:3" ht="13.5">
      <c r="A106" s="277" t="s">
        <v>234</v>
      </c>
      <c r="B106" s="271">
        <v>0.3</v>
      </c>
      <c r="C106" s="271">
        <v>0.5</v>
      </c>
    </row>
    <row r="107" spans="2:3" ht="13.5">
      <c r="B107" s="271">
        <v>0.6</v>
      </c>
      <c r="C107" s="271">
        <v>0.4</v>
      </c>
    </row>
    <row r="108" spans="2:3" ht="13.5">
      <c r="B108" s="271">
        <v>0.9</v>
      </c>
      <c r="C108" s="271">
        <v>0.5</v>
      </c>
    </row>
    <row r="109" spans="1:3" ht="13.5">
      <c r="A109" s="277" t="s">
        <v>235</v>
      </c>
      <c r="B109" s="271">
        <v>0.3</v>
      </c>
      <c r="C109" s="271">
        <v>-0.3</v>
      </c>
    </row>
    <row r="110" spans="2:3" ht="13.5">
      <c r="B110" s="271">
        <v>0.7</v>
      </c>
      <c r="C110" s="271">
        <v>0.3</v>
      </c>
    </row>
    <row r="111" spans="2:3" ht="13.5">
      <c r="B111" s="271">
        <v>0.5</v>
      </c>
      <c r="C111" s="271">
        <v>0.1</v>
      </c>
    </row>
    <row r="112" spans="1:3" ht="13.5">
      <c r="A112" s="278" t="s">
        <v>240</v>
      </c>
      <c r="B112" s="271">
        <v>0.2</v>
      </c>
      <c r="C112" s="271">
        <v>0.1</v>
      </c>
    </row>
    <row r="113" spans="2:3" ht="13.5">
      <c r="B113" s="271">
        <v>-0.3</v>
      </c>
      <c r="C113" s="271">
        <v>-0.2</v>
      </c>
    </row>
    <row r="114" spans="2:3" ht="13.5">
      <c r="B114" s="271">
        <v>-0.3</v>
      </c>
      <c r="C114" s="271">
        <v>0</v>
      </c>
    </row>
    <row r="115" spans="1:3" ht="13.5">
      <c r="A115" s="277" t="s">
        <v>233</v>
      </c>
      <c r="B115" s="271">
        <v>-0.9</v>
      </c>
      <c r="C115" s="271">
        <v>-0.2</v>
      </c>
    </row>
    <row r="116" spans="2:3" ht="13.5">
      <c r="B116" s="271">
        <v>-1.1</v>
      </c>
      <c r="C116" s="271">
        <v>-0.6</v>
      </c>
    </row>
    <row r="117" spans="2:3" ht="13.5">
      <c r="B117" s="271">
        <v>-0.8</v>
      </c>
      <c r="C117" s="271">
        <v>-0.4</v>
      </c>
    </row>
    <row r="118" spans="1:3" ht="13.5">
      <c r="A118" s="277" t="s">
        <v>234</v>
      </c>
      <c r="B118" s="271">
        <v>-0.6</v>
      </c>
      <c r="C118" s="271">
        <v>-0.5</v>
      </c>
    </row>
    <row r="119" spans="2:3" ht="13.5">
      <c r="B119" s="271">
        <v>-0.5</v>
      </c>
      <c r="C119" s="271">
        <v>-0.7</v>
      </c>
    </row>
    <row r="120" spans="2:3" ht="13.5">
      <c r="B120" s="271">
        <v>-0.4</v>
      </c>
      <c r="C120" s="271">
        <v>-0.8</v>
      </c>
    </row>
    <row r="121" spans="1:3" ht="13.5">
      <c r="A121" s="277" t="s">
        <v>235</v>
      </c>
      <c r="B121" s="271">
        <v>0.1</v>
      </c>
      <c r="C121" s="271">
        <v>-0.6</v>
      </c>
    </row>
    <row r="122" spans="2:3" ht="13.5">
      <c r="B122" s="271">
        <v>-0.2</v>
      </c>
      <c r="C122" s="271">
        <v>-0.7</v>
      </c>
    </row>
    <row r="123" spans="2:3" ht="13.5">
      <c r="B123" s="271">
        <v>-0.4</v>
      </c>
      <c r="C123" s="271">
        <v>-0.8</v>
      </c>
    </row>
    <row r="124" spans="1:3" ht="13.5">
      <c r="A124" s="278" t="s">
        <v>241</v>
      </c>
      <c r="B124" s="271">
        <v>-0.4</v>
      </c>
      <c r="C124" s="271">
        <v>-0.4</v>
      </c>
    </row>
    <row r="125" spans="2:3" ht="13.5">
      <c r="B125" s="271">
        <v>-0.6</v>
      </c>
      <c r="C125" s="271">
        <v>-0.4</v>
      </c>
    </row>
    <row r="126" spans="2:3" ht="13.5">
      <c r="B126" s="271">
        <v>-0.8</v>
      </c>
      <c r="C126" s="271">
        <v>-0.5</v>
      </c>
    </row>
    <row r="127" spans="1:3" ht="13.5">
      <c r="A127" s="277" t="s">
        <v>233</v>
      </c>
      <c r="B127" s="271">
        <v>-1.1</v>
      </c>
      <c r="C127" s="271">
        <v>-0.4</v>
      </c>
    </row>
    <row r="128" spans="2:3" ht="13.5">
      <c r="B128" s="271">
        <v>-1</v>
      </c>
      <c r="C128" s="271">
        <v>-0.4</v>
      </c>
    </row>
    <row r="129" spans="2:3" ht="13.5">
      <c r="B129" s="271">
        <v>-1</v>
      </c>
      <c r="C129" s="271">
        <v>-0.6</v>
      </c>
    </row>
    <row r="130" spans="1:3" ht="14.25" customHeight="1">
      <c r="A130" s="277" t="s">
        <v>234</v>
      </c>
      <c r="B130" s="271">
        <v>-0.9</v>
      </c>
      <c r="C130" s="271">
        <v>-0.8</v>
      </c>
    </row>
    <row r="131" spans="2:3" ht="14.25" customHeight="1">
      <c r="B131" s="271">
        <v>-0.3</v>
      </c>
      <c r="C131" s="271">
        <v>-0.5</v>
      </c>
    </row>
    <row r="132" spans="2:3" ht="13.5">
      <c r="B132" s="271">
        <v>-0.4</v>
      </c>
      <c r="C132" s="271">
        <v>-0.9</v>
      </c>
    </row>
    <row r="133" spans="1:3" ht="13.5">
      <c r="A133" s="277" t="s">
        <v>235</v>
      </c>
      <c r="B133" s="271">
        <v>0.2</v>
      </c>
      <c r="C133" s="271">
        <v>-0.6</v>
      </c>
    </row>
    <row r="134" spans="2:3" ht="13.5">
      <c r="B134" s="271">
        <v>-0.1</v>
      </c>
      <c r="C134" s="271">
        <v>-0.6</v>
      </c>
    </row>
    <row r="135" spans="2:3" ht="13.5">
      <c r="B135" s="271">
        <v>-0.1</v>
      </c>
      <c r="C135" s="271">
        <v>-0.5</v>
      </c>
    </row>
    <row r="136" spans="1:3" ht="13.5">
      <c r="A136" s="278" t="s">
        <v>242</v>
      </c>
      <c r="B136" s="272">
        <v>-0.8</v>
      </c>
      <c r="C136" s="272">
        <v>-0.7</v>
      </c>
    </row>
    <row r="137" spans="2:3" ht="13.5">
      <c r="B137" s="272">
        <v>-0.6</v>
      </c>
      <c r="C137" s="272">
        <v>-0.4</v>
      </c>
    </row>
    <row r="138" spans="2:3" ht="13.5">
      <c r="B138" s="272">
        <v>-0.6</v>
      </c>
      <c r="C138" s="272">
        <v>-0.3</v>
      </c>
    </row>
    <row r="139" spans="1:3" ht="13.5">
      <c r="A139" s="277" t="s">
        <v>233</v>
      </c>
      <c r="B139" s="272">
        <v>-1.2</v>
      </c>
      <c r="C139" s="272">
        <v>-0.5</v>
      </c>
    </row>
    <row r="140" spans="2:3" ht="13.5">
      <c r="B140" s="272">
        <v>-0.6</v>
      </c>
      <c r="C140" s="272">
        <v>0.1</v>
      </c>
    </row>
    <row r="141" spans="2:3" ht="13.5">
      <c r="B141" s="272">
        <v>-0.3</v>
      </c>
      <c r="C141" s="272">
        <v>0.1</v>
      </c>
    </row>
    <row r="142" spans="1:3" ht="13.5">
      <c r="A142" s="277" t="s">
        <v>234</v>
      </c>
      <c r="B142" s="272">
        <v>0.1</v>
      </c>
      <c r="C142" s="272">
        <v>0.1</v>
      </c>
    </row>
    <row r="143" spans="2:3" ht="13.5">
      <c r="B143" s="272">
        <v>0.2</v>
      </c>
      <c r="C143" s="272">
        <v>-0.1</v>
      </c>
    </row>
    <row r="144" spans="2:3" ht="13.5">
      <c r="B144" s="272">
        <v>0.8</v>
      </c>
      <c r="C144" s="272">
        <v>0.3</v>
      </c>
    </row>
    <row r="145" spans="1:3" ht="13.5">
      <c r="A145" s="277" t="s">
        <v>235</v>
      </c>
      <c r="B145" s="272">
        <v>1.1</v>
      </c>
      <c r="C145" s="272">
        <v>0.3</v>
      </c>
    </row>
    <row r="146" spans="2:3" ht="13.5">
      <c r="B146" s="272">
        <v>0.9</v>
      </c>
      <c r="C146" s="272">
        <v>0.3</v>
      </c>
    </row>
    <row r="147" spans="2:3" ht="13.5">
      <c r="B147" s="272">
        <v>0.5</v>
      </c>
      <c r="C147" s="272">
        <v>0.1</v>
      </c>
    </row>
    <row r="148" spans="1:3" ht="13.5">
      <c r="A148" s="278" t="s">
        <v>243</v>
      </c>
      <c r="B148" s="272">
        <v>-0.1</v>
      </c>
      <c r="C148" s="272">
        <v>0.1</v>
      </c>
    </row>
    <row r="149" spans="2:3" ht="13.5">
      <c r="B149" s="272">
        <v>-0.1</v>
      </c>
      <c r="C149" s="272">
        <v>0.1</v>
      </c>
    </row>
    <row r="150" spans="2:3" ht="13.5">
      <c r="B150" s="272">
        <v>-0.5</v>
      </c>
      <c r="C150" s="272">
        <v>-0.1</v>
      </c>
    </row>
    <row r="151" spans="1:3" ht="13.5">
      <c r="A151" s="277" t="s">
        <v>233</v>
      </c>
      <c r="B151" s="272">
        <v>-0.6</v>
      </c>
      <c r="C151" s="272">
        <v>0.2</v>
      </c>
    </row>
    <row r="152" spans="2:3" ht="13.5">
      <c r="B152" s="272">
        <v>-0.8</v>
      </c>
      <c r="C152" s="272">
        <v>-0.1</v>
      </c>
    </row>
    <row r="153" spans="2:3" ht="13.5">
      <c r="B153" s="272">
        <v>-0.2</v>
      </c>
      <c r="C153" s="272">
        <v>0.2</v>
      </c>
    </row>
    <row r="154" spans="1:3" ht="13.5">
      <c r="A154" s="277" t="s">
        <v>234</v>
      </c>
      <c r="B154" s="272">
        <v>0.3</v>
      </c>
      <c r="C154" s="272">
        <v>0.3</v>
      </c>
    </row>
    <row r="155" spans="2:3" ht="13.5">
      <c r="B155" s="272">
        <v>0.4</v>
      </c>
      <c r="C155" s="272">
        <v>0</v>
      </c>
    </row>
    <row r="156" spans="2:3" ht="13.5">
      <c r="B156" s="272">
        <v>0.4</v>
      </c>
      <c r="C156" s="272">
        <v>-0.2</v>
      </c>
    </row>
    <row r="157" spans="1:3" ht="13.5">
      <c r="A157" s="277" t="s">
        <v>235</v>
      </c>
      <c r="B157" s="272">
        <v>0.5</v>
      </c>
      <c r="C157" s="272">
        <v>-0.3</v>
      </c>
    </row>
    <row r="158" spans="2:3" ht="13.5">
      <c r="B158" s="272">
        <v>0.4</v>
      </c>
      <c r="C158" s="272">
        <v>-0.3</v>
      </c>
    </row>
    <row r="159" spans="2:3" ht="13.5">
      <c r="B159" s="272">
        <v>0.3</v>
      </c>
      <c r="C159" s="272">
        <v>-0.1</v>
      </c>
    </row>
    <row r="160" spans="1:3" ht="13.5">
      <c r="A160" s="278" t="s">
        <v>244</v>
      </c>
      <c r="B160" s="272">
        <v>-0.8</v>
      </c>
      <c r="C160" s="272">
        <v>-0.6</v>
      </c>
    </row>
    <row r="161" spans="2:3" ht="13.5">
      <c r="B161" s="272">
        <v>-1.2</v>
      </c>
      <c r="C161" s="272">
        <v>-0.9</v>
      </c>
    </row>
    <row r="162" spans="2:3" ht="13.5">
      <c r="B162" s="272">
        <v>-0.8</v>
      </c>
      <c r="C162" s="272">
        <v>-0.3</v>
      </c>
    </row>
    <row r="163" spans="1:3" ht="13.5">
      <c r="A163" s="277" t="s">
        <v>233</v>
      </c>
      <c r="B163" s="272">
        <v>-1.3</v>
      </c>
      <c r="C163" s="272">
        <v>-0.5</v>
      </c>
    </row>
    <row r="164" spans="2:3" ht="13.5">
      <c r="B164" s="272">
        <v>-1.3</v>
      </c>
      <c r="C164" s="272">
        <v>-0.5</v>
      </c>
    </row>
    <row r="165" spans="2:3" ht="13.5">
      <c r="B165" s="272">
        <v>-0.9</v>
      </c>
      <c r="C165" s="272">
        <v>-0.4</v>
      </c>
    </row>
    <row r="166" spans="1:3" ht="13.5">
      <c r="A166" s="277" t="s">
        <v>234</v>
      </c>
      <c r="B166" s="272">
        <v>-0.3</v>
      </c>
      <c r="C166" s="272">
        <v>-0.4</v>
      </c>
    </row>
    <row r="167" spans="2:3" ht="13.5">
      <c r="B167" s="272">
        <v>0.2</v>
      </c>
      <c r="C167" s="272">
        <v>-0.3</v>
      </c>
    </row>
    <row r="168" spans="2:3" ht="13.5">
      <c r="B168" s="272">
        <v>0.7</v>
      </c>
      <c r="C168" s="272">
        <v>0</v>
      </c>
    </row>
    <row r="169" spans="1:3" ht="13.5">
      <c r="A169" s="277" t="s">
        <v>235</v>
      </c>
      <c r="B169" s="272">
        <v>0</v>
      </c>
      <c r="C169" s="272">
        <v>-0.8</v>
      </c>
    </row>
    <row r="170" spans="2:3" ht="13.5">
      <c r="B170" s="272">
        <v>0.3</v>
      </c>
      <c r="C170" s="272">
        <v>-0.4</v>
      </c>
    </row>
    <row r="171" spans="2:3" ht="13.5">
      <c r="B171" s="272">
        <v>0</v>
      </c>
      <c r="C171" s="272">
        <v>-0.5</v>
      </c>
    </row>
    <row r="172" spans="1:3" ht="13.5">
      <c r="A172" s="278" t="s">
        <v>245</v>
      </c>
      <c r="B172" s="272">
        <v>-0.5</v>
      </c>
      <c r="C172" s="272">
        <v>-0.3</v>
      </c>
    </row>
    <row r="173" spans="1:3" ht="13.5">
      <c r="A173" s="279"/>
      <c r="B173" s="272">
        <v>-0.9</v>
      </c>
      <c r="C173" s="272">
        <v>-0.6</v>
      </c>
    </row>
    <row r="174" spans="2:3" ht="13.5">
      <c r="B174" s="272">
        <v>-0.9</v>
      </c>
      <c r="C174" s="272">
        <v>-0.3</v>
      </c>
    </row>
    <row r="175" spans="1:3" ht="13.5">
      <c r="A175" s="277" t="s">
        <v>233</v>
      </c>
      <c r="B175" s="272">
        <v>-1.5</v>
      </c>
      <c r="C175" s="272">
        <v>-0.6</v>
      </c>
    </row>
    <row r="176" spans="2:3" ht="13.5">
      <c r="B176" s="272">
        <v>-1.5</v>
      </c>
      <c r="C176" s="272">
        <v>-0.6</v>
      </c>
    </row>
    <row r="177" spans="2:3" ht="13.5">
      <c r="B177" s="272">
        <v>-0.9</v>
      </c>
      <c r="C177" s="272">
        <v>-0.4</v>
      </c>
    </row>
    <row r="178" spans="1:3" ht="13.5">
      <c r="A178" s="277" t="s">
        <v>234</v>
      </c>
      <c r="B178" s="272">
        <v>-1.1</v>
      </c>
      <c r="C178" s="272">
        <v>-1.2</v>
      </c>
    </row>
    <row r="179" spans="2:3" ht="13.5">
      <c r="B179" s="272">
        <v>-0.6</v>
      </c>
      <c r="C179" s="272">
        <v>-1.2</v>
      </c>
    </row>
    <row r="180" spans="2:3" ht="13.5">
      <c r="B180" s="272">
        <v>-0.3</v>
      </c>
      <c r="C180" s="272">
        <v>-1.2</v>
      </c>
    </row>
    <row r="181" spans="1:3" ht="13.5">
      <c r="A181" s="277" t="s">
        <v>235</v>
      </c>
      <c r="B181" s="272">
        <v>-0.1</v>
      </c>
      <c r="C181" s="272">
        <v>-0.9</v>
      </c>
    </row>
    <row r="182" spans="2:3" ht="13.5">
      <c r="B182" s="272">
        <v>-0.1</v>
      </c>
      <c r="C182" s="272">
        <v>-0.8</v>
      </c>
    </row>
    <row r="183" spans="2:3" ht="13.5">
      <c r="B183" s="272">
        <v>-0.3</v>
      </c>
      <c r="C183" s="272">
        <v>-0.7</v>
      </c>
    </row>
    <row r="184" spans="1:3" ht="13.5">
      <c r="A184" s="278" t="s">
        <v>246</v>
      </c>
      <c r="B184" s="272">
        <v>-0.8</v>
      </c>
      <c r="C184" s="272">
        <v>-0.7</v>
      </c>
    </row>
    <row r="185" spans="1:3" ht="13.5">
      <c r="A185" s="257"/>
      <c r="B185" s="272">
        <v>-0.8</v>
      </c>
      <c r="C185" s="272">
        <v>-0.4</v>
      </c>
    </row>
    <row r="186" spans="1:3" ht="13.5">
      <c r="A186" s="257"/>
      <c r="B186" s="272">
        <v>-1.2</v>
      </c>
      <c r="C186" s="272">
        <v>-0.4</v>
      </c>
    </row>
    <row r="187" spans="1:3" ht="13.5">
      <c r="A187" s="277" t="s">
        <v>233</v>
      </c>
      <c r="B187" s="272">
        <v>-1.3</v>
      </c>
      <c r="C187" s="272">
        <v>-0.3</v>
      </c>
    </row>
    <row r="188" spans="2:3" ht="13.5">
      <c r="B188" s="272">
        <v>-1.2</v>
      </c>
      <c r="C188" s="272">
        <v>-0.2</v>
      </c>
    </row>
    <row r="189" spans="2:3" ht="13.5">
      <c r="B189" s="272">
        <v>-1</v>
      </c>
      <c r="C189" s="272">
        <v>-0.4</v>
      </c>
    </row>
    <row r="190" spans="1:3" ht="13.5">
      <c r="A190" s="277" t="s">
        <v>234</v>
      </c>
      <c r="B190" s="272">
        <v>0</v>
      </c>
      <c r="C190" s="272">
        <v>-0.2</v>
      </c>
    </row>
    <row r="191" spans="2:3" ht="13.5">
      <c r="B191" s="272">
        <v>0.5</v>
      </c>
      <c r="C191" s="272">
        <v>-0.2</v>
      </c>
    </row>
    <row r="192" spans="2:3" ht="13.5">
      <c r="B192" s="272">
        <v>0.6</v>
      </c>
      <c r="C192" s="272">
        <v>-0.4</v>
      </c>
    </row>
    <row r="193" spans="1:3" ht="13.5">
      <c r="A193" s="277" t="s">
        <v>235</v>
      </c>
      <c r="B193" s="272">
        <v>0.2</v>
      </c>
      <c r="C193" s="272">
        <v>-0.7</v>
      </c>
    </row>
    <row r="194" spans="1:3" ht="13.5">
      <c r="A194" s="257"/>
      <c r="B194" s="272">
        <v>0.6</v>
      </c>
      <c r="C194" s="272">
        <v>-0.1</v>
      </c>
    </row>
    <row r="195" spans="1:3" ht="13.5">
      <c r="A195" s="257"/>
      <c r="B195" s="272">
        <v>0.3</v>
      </c>
      <c r="C195" s="272">
        <v>-0.1</v>
      </c>
    </row>
    <row r="196" spans="1:3" ht="13.5">
      <c r="A196" s="278" t="s">
        <v>247</v>
      </c>
      <c r="B196" s="272">
        <v>0.2</v>
      </c>
      <c r="C196" s="272">
        <v>0.3</v>
      </c>
    </row>
    <row r="197" spans="1:3" ht="13.5">
      <c r="A197" s="257"/>
      <c r="B197" s="272">
        <v>0</v>
      </c>
      <c r="C197" s="272">
        <v>0.5</v>
      </c>
    </row>
    <row r="198" spans="1:3" ht="13.5">
      <c r="A198" s="257"/>
      <c r="B198" s="272">
        <v>-0.4</v>
      </c>
      <c r="C198" s="272">
        <v>0.5</v>
      </c>
    </row>
    <row r="199" spans="1:3" ht="13.5">
      <c r="A199" s="277" t="s">
        <v>233</v>
      </c>
      <c r="B199" s="272">
        <v>-0.4</v>
      </c>
      <c r="C199" s="272">
        <v>0.6</v>
      </c>
    </row>
    <row r="200" spans="2:3" ht="13.5">
      <c r="B200" s="272">
        <v>-0.4</v>
      </c>
      <c r="C200" s="272">
        <v>0.6</v>
      </c>
    </row>
    <row r="201" spans="2:3" ht="13.5">
      <c r="B201" s="272">
        <v>0.4</v>
      </c>
      <c r="C201" s="272">
        <v>1</v>
      </c>
    </row>
    <row r="202" spans="1:3" ht="13.5">
      <c r="A202" s="277" t="s">
        <v>234</v>
      </c>
      <c r="B202" s="272">
        <v>1.2</v>
      </c>
      <c r="C202" s="272">
        <v>0.9</v>
      </c>
    </row>
    <row r="203" spans="2:3" ht="13.5">
      <c r="B203" s="272">
        <v>2</v>
      </c>
      <c r="C203" s="272">
        <v>1.1</v>
      </c>
    </row>
    <row r="204" spans="2:3" ht="13.5">
      <c r="B204" s="272">
        <v>3</v>
      </c>
      <c r="C204" s="272">
        <v>1.9</v>
      </c>
    </row>
    <row r="205" spans="1:3" ht="13.5">
      <c r="A205" s="277" t="s">
        <v>235</v>
      </c>
      <c r="B205" s="272">
        <v>3.1</v>
      </c>
      <c r="C205" s="272">
        <v>2.2</v>
      </c>
    </row>
    <row r="206" spans="1:3" ht="13.5">
      <c r="A206" s="257"/>
      <c r="B206" s="272">
        <v>2.1</v>
      </c>
      <c r="C206" s="272">
        <v>1.4</v>
      </c>
    </row>
    <row r="207" spans="1:3" ht="13.5">
      <c r="A207" s="257"/>
      <c r="B207" s="272">
        <v>1.9</v>
      </c>
      <c r="C207" s="272">
        <v>1.5</v>
      </c>
    </row>
    <row r="208" spans="1:3" ht="13.5">
      <c r="A208" s="278" t="s">
        <v>248</v>
      </c>
      <c r="B208" s="272">
        <v>0.5</v>
      </c>
      <c r="C208" s="272">
        <v>0.6</v>
      </c>
    </row>
    <row r="209" spans="1:3" ht="13.5">
      <c r="A209" s="257"/>
      <c r="B209" s="272">
        <v>0.5</v>
      </c>
      <c r="C209" s="272">
        <v>1</v>
      </c>
    </row>
    <row r="210" spans="1:3" ht="13.5">
      <c r="A210" s="257"/>
      <c r="B210" s="272">
        <v>0</v>
      </c>
      <c r="C210" s="272">
        <v>1</v>
      </c>
    </row>
    <row r="211" spans="1:3" ht="13.5">
      <c r="A211" s="277" t="s">
        <v>233</v>
      </c>
      <c r="B211" s="272">
        <v>0</v>
      </c>
      <c r="C211" s="272">
        <v>1</v>
      </c>
    </row>
    <row r="212" spans="2:3" ht="13.5">
      <c r="B212" s="272">
        <v>0.1</v>
      </c>
      <c r="C212" s="272">
        <v>1.1</v>
      </c>
    </row>
    <row r="213" spans="2:3" ht="13.5">
      <c r="B213" s="272">
        <v>0.9</v>
      </c>
      <c r="C213" s="272">
        <v>1.5</v>
      </c>
    </row>
    <row r="214" spans="1:3" ht="13.5">
      <c r="A214" s="277" t="s">
        <v>234</v>
      </c>
      <c r="B214" s="272">
        <v>2.7</v>
      </c>
      <c r="C214" s="272">
        <v>2.3</v>
      </c>
    </row>
    <row r="215" spans="2:3" ht="13.5">
      <c r="B215" s="272">
        <v>3.6</v>
      </c>
      <c r="C215" s="272">
        <v>2.7</v>
      </c>
    </row>
    <row r="216" spans="2:3" ht="13.5">
      <c r="B216" s="272">
        <v>4.1</v>
      </c>
      <c r="C216" s="272">
        <v>3</v>
      </c>
    </row>
    <row r="217" spans="1:3" ht="13.5">
      <c r="A217" s="277" t="s">
        <v>235</v>
      </c>
      <c r="B217" s="272">
        <v>3.5</v>
      </c>
      <c r="C217" s="272">
        <v>2.6</v>
      </c>
    </row>
    <row r="218" spans="1:3" ht="13.5">
      <c r="A218" s="257"/>
      <c r="B218" s="272">
        <v>3</v>
      </c>
      <c r="C218" s="272">
        <v>2.3</v>
      </c>
    </row>
    <row r="219" spans="1:3" ht="13.5">
      <c r="A219" s="257"/>
      <c r="B219" s="272">
        <v>2.3</v>
      </c>
      <c r="C219" s="272">
        <v>2</v>
      </c>
    </row>
    <row r="220" spans="1:3" ht="13.5">
      <c r="A220" s="278" t="s">
        <v>249</v>
      </c>
      <c r="B220" s="272">
        <v>1.5</v>
      </c>
      <c r="C220" s="272">
        <v>1.6</v>
      </c>
    </row>
    <row r="221" spans="1:3" ht="13.5">
      <c r="A221" s="257"/>
      <c r="B221" s="272">
        <v>0.7</v>
      </c>
      <c r="C221" s="272">
        <v>1.2</v>
      </c>
    </row>
    <row r="222" spans="1:3" ht="13.5">
      <c r="A222" s="257"/>
      <c r="B222" s="272">
        <v>0.3</v>
      </c>
      <c r="C222" s="272">
        <v>1.3</v>
      </c>
    </row>
    <row r="223" spans="1:3" ht="13.5">
      <c r="A223" s="277" t="s">
        <v>233</v>
      </c>
      <c r="B223" s="272">
        <v>0.7</v>
      </c>
      <c r="C223" s="272">
        <v>1.8</v>
      </c>
    </row>
    <row r="224" spans="2:3" ht="13.5">
      <c r="B224" s="272">
        <v>0.4</v>
      </c>
      <c r="C224" s="272">
        <v>1.3</v>
      </c>
    </row>
    <row r="225" spans="2:3" ht="13.5">
      <c r="B225" s="272">
        <v>0.5</v>
      </c>
      <c r="C225" s="272">
        <v>1.1</v>
      </c>
    </row>
    <row r="226" spans="1:3" ht="13.5">
      <c r="A226" s="277" t="s">
        <v>234</v>
      </c>
      <c r="B226" s="272">
        <v>1.4</v>
      </c>
      <c r="C226" s="272">
        <v>1</v>
      </c>
    </row>
    <row r="227" spans="2:3" ht="13.5">
      <c r="B227" s="272">
        <v>1.7</v>
      </c>
      <c r="C227" s="272">
        <v>0.8</v>
      </c>
    </row>
    <row r="228" spans="2:3" ht="13.5">
      <c r="B228" s="272">
        <v>1.7</v>
      </c>
      <c r="C228" s="272">
        <v>0.6</v>
      </c>
    </row>
    <row r="229" spans="1:3" ht="13.5">
      <c r="A229" s="277" t="s">
        <v>235</v>
      </c>
      <c r="B229" s="272">
        <v>1</v>
      </c>
      <c r="C229" s="272">
        <v>0.1</v>
      </c>
    </row>
    <row r="230" spans="1:3" ht="13.5">
      <c r="A230" s="257"/>
      <c r="B230" s="272">
        <v>0.3</v>
      </c>
      <c r="C230" s="272">
        <v>-0.4</v>
      </c>
    </row>
    <row r="231" spans="1:3" ht="13.5">
      <c r="A231" s="257"/>
      <c r="B231" s="272">
        <v>-0.1</v>
      </c>
      <c r="C231" s="272">
        <v>-0.4</v>
      </c>
    </row>
    <row r="232" spans="1:3" ht="13.5">
      <c r="A232" s="278" t="s">
        <v>250</v>
      </c>
      <c r="B232" s="272">
        <v>-0.6</v>
      </c>
      <c r="C232" s="272">
        <v>-0.5</v>
      </c>
    </row>
    <row r="233" spans="1:3" ht="13.5">
      <c r="A233" s="257"/>
      <c r="B233" s="272">
        <v>-1.2</v>
      </c>
      <c r="C233" s="272">
        <v>-0.7</v>
      </c>
    </row>
    <row r="234" spans="1:3" ht="13.5">
      <c r="A234" s="257"/>
      <c r="B234" s="272">
        <v>-1.7</v>
      </c>
      <c r="C234" s="272">
        <v>-0.7</v>
      </c>
    </row>
    <row r="235" spans="1:3" ht="13.5">
      <c r="A235" s="277" t="s">
        <v>233</v>
      </c>
      <c r="B235" s="272">
        <v>-1.9</v>
      </c>
      <c r="C235" s="272">
        <v>-0.8</v>
      </c>
    </row>
    <row r="236" spans="2:3" ht="13.5">
      <c r="B236" s="272">
        <v>-1.6</v>
      </c>
      <c r="C236" s="272">
        <v>-0.7</v>
      </c>
    </row>
    <row r="237" spans="2:3" ht="13.5">
      <c r="B237" s="272">
        <v>-1.5</v>
      </c>
      <c r="C237" s="272">
        <v>-1</v>
      </c>
    </row>
    <row r="238" spans="1:3" ht="13.5">
      <c r="A238" s="277" t="s">
        <v>234</v>
      </c>
      <c r="B238" s="272">
        <v>-1.3</v>
      </c>
      <c r="C238" s="272">
        <v>-1.7</v>
      </c>
    </row>
    <row r="239" spans="2:3" ht="13.5">
      <c r="B239" s="272">
        <v>-0.5</v>
      </c>
      <c r="C239" s="272">
        <v>-1.4</v>
      </c>
    </row>
    <row r="240" spans="2:3" ht="13.5">
      <c r="B240" s="272">
        <v>-0.6</v>
      </c>
      <c r="C240" s="272">
        <v>-1.6</v>
      </c>
    </row>
    <row r="241" spans="1:3" ht="13.5">
      <c r="A241" s="277" t="s">
        <v>235</v>
      </c>
      <c r="B241" s="272">
        <v>-0.6</v>
      </c>
      <c r="C241" s="272">
        <v>-1.4</v>
      </c>
    </row>
    <row r="242" spans="1:3" ht="13.5">
      <c r="A242" s="257"/>
      <c r="B242" s="272">
        <v>-0.6</v>
      </c>
      <c r="C242" s="272">
        <v>-1.2</v>
      </c>
    </row>
    <row r="243" spans="1:3" ht="13.5">
      <c r="A243" s="257"/>
      <c r="B243" s="272">
        <v>-1.1</v>
      </c>
      <c r="C243" s="272">
        <v>-1.4</v>
      </c>
    </row>
    <row r="244" spans="1:3" ht="13.5">
      <c r="A244" s="278" t="s">
        <v>251</v>
      </c>
      <c r="B244" s="272">
        <v>-1.2</v>
      </c>
      <c r="C244" s="272">
        <v>-1.1</v>
      </c>
    </row>
    <row r="245" spans="1:3" ht="13.5">
      <c r="A245" s="257"/>
      <c r="B245" s="272">
        <v>-1.4</v>
      </c>
      <c r="C245" s="272">
        <v>-0.9</v>
      </c>
    </row>
    <row r="246" spans="1:3" ht="13.5">
      <c r="A246" s="257"/>
      <c r="B246" s="272">
        <v>-2.4</v>
      </c>
      <c r="C246" s="272">
        <v>-1.4</v>
      </c>
    </row>
    <row r="247" spans="1:3" ht="13.5">
      <c r="A247" s="277" t="s">
        <v>233</v>
      </c>
      <c r="B247" s="272">
        <v>-3</v>
      </c>
      <c r="C247" s="272">
        <v>-2</v>
      </c>
    </row>
    <row r="248" spans="2:3" ht="13.5">
      <c r="B248" s="272">
        <v>-3.2</v>
      </c>
      <c r="C248" s="272">
        <v>-2.4</v>
      </c>
    </row>
    <row r="249" spans="2:3" ht="13.5">
      <c r="B249" s="272">
        <v>-2.1</v>
      </c>
      <c r="C249" s="272">
        <v>-1.6</v>
      </c>
    </row>
    <row r="250" spans="1:3" ht="13.5">
      <c r="A250" s="277" t="s">
        <v>234</v>
      </c>
      <c r="B250" s="272">
        <v>-2.1</v>
      </c>
      <c r="C250" s="272">
        <v>-2.5</v>
      </c>
    </row>
    <row r="251" spans="2:3" ht="13.5">
      <c r="B251" s="272">
        <v>-2.1</v>
      </c>
      <c r="C251" s="272">
        <v>-3</v>
      </c>
    </row>
    <row r="252" spans="2:3" ht="13.5">
      <c r="B252" s="272">
        <v>-2.1</v>
      </c>
      <c r="C252" s="272">
        <v>-3</v>
      </c>
    </row>
    <row r="253" spans="1:3" ht="13.5">
      <c r="A253" s="277" t="s">
        <v>235</v>
      </c>
      <c r="B253" s="272">
        <v>-2.3</v>
      </c>
      <c r="C253" s="272">
        <v>-3.1</v>
      </c>
    </row>
    <row r="254" spans="1:3" ht="13.5">
      <c r="A254" s="257"/>
      <c r="B254" s="272">
        <v>-2.2</v>
      </c>
      <c r="C254" s="272">
        <v>-2.8</v>
      </c>
    </row>
    <row r="255" spans="1:3" ht="13.5">
      <c r="A255" s="257"/>
      <c r="B255" s="272">
        <v>-2.2</v>
      </c>
      <c r="C255" s="272">
        <v>-2.4</v>
      </c>
    </row>
    <row r="256" spans="1:3" ht="13.5">
      <c r="A256" s="278" t="s">
        <v>252</v>
      </c>
      <c r="B256" s="272">
        <v>-2.5</v>
      </c>
      <c r="C256" s="272">
        <v>-2.4</v>
      </c>
    </row>
    <row r="257" spans="1:3" ht="13.5">
      <c r="A257" s="257"/>
      <c r="B257" s="272">
        <v>-2.5</v>
      </c>
      <c r="C257" s="272">
        <v>-2.1</v>
      </c>
    </row>
    <row r="258" spans="1:3" ht="13.5">
      <c r="A258" s="257"/>
      <c r="B258" s="272">
        <v>-2.1</v>
      </c>
      <c r="C258" s="272">
        <v>-1.1</v>
      </c>
    </row>
    <row r="259" spans="1:3" ht="13.5">
      <c r="A259" s="277" t="s">
        <v>233</v>
      </c>
      <c r="B259" s="272">
        <v>-2.7</v>
      </c>
      <c r="C259" s="272">
        <v>-1.7</v>
      </c>
    </row>
    <row r="260" spans="2:3" ht="13.5">
      <c r="B260" s="272">
        <v>-1.9</v>
      </c>
      <c r="C260" s="272">
        <v>-1.2</v>
      </c>
    </row>
    <row r="261" spans="2:3" ht="13.5">
      <c r="B261" s="272">
        <v>-1.6</v>
      </c>
      <c r="C261" s="272">
        <v>-1.1</v>
      </c>
    </row>
    <row r="262" spans="1:3" ht="13.5">
      <c r="A262" s="277" t="s">
        <v>234</v>
      </c>
      <c r="B262" s="272">
        <v>-0.6</v>
      </c>
      <c r="C262" s="272">
        <v>-1</v>
      </c>
    </row>
    <row r="263" spans="2:3" ht="13.5">
      <c r="B263" s="272">
        <v>-0.2</v>
      </c>
      <c r="C263" s="272">
        <v>-1.1</v>
      </c>
    </row>
    <row r="264" spans="2:3" ht="13.5">
      <c r="B264" s="272">
        <v>0.1</v>
      </c>
      <c r="C264" s="272">
        <v>-0.8</v>
      </c>
    </row>
    <row r="265" spans="1:3" ht="13.5">
      <c r="A265" s="277" t="s">
        <v>235</v>
      </c>
      <c r="B265" s="272">
        <v>0.5</v>
      </c>
      <c r="C265" s="272">
        <v>-0.3</v>
      </c>
    </row>
    <row r="266" spans="1:3" ht="13.5">
      <c r="A266" s="257"/>
      <c r="B266" s="272">
        <v>0.4</v>
      </c>
      <c r="C266" s="272">
        <v>-0.1</v>
      </c>
    </row>
    <row r="267" spans="1:3" ht="13.5">
      <c r="A267" s="257"/>
      <c r="B267" s="272">
        <v>0</v>
      </c>
      <c r="C267" s="272">
        <v>-0.2</v>
      </c>
    </row>
    <row r="268" spans="1:3" ht="13.5">
      <c r="A268" s="278" t="s">
        <v>253</v>
      </c>
      <c r="B268" s="272">
        <v>-0.3</v>
      </c>
      <c r="C268" s="272">
        <v>-0.1</v>
      </c>
    </row>
    <row r="269" spans="1:3" ht="13.5">
      <c r="A269" s="257"/>
      <c r="B269" s="272">
        <v>-0.4</v>
      </c>
      <c r="C269" s="272">
        <v>0</v>
      </c>
    </row>
    <row r="270" spans="1:3" ht="13.5">
      <c r="A270" s="257"/>
      <c r="B270" s="272">
        <v>-1</v>
      </c>
      <c r="C270" s="272">
        <v>0</v>
      </c>
    </row>
    <row r="271" spans="1:3" ht="13.5">
      <c r="A271" s="277" t="s">
        <v>233</v>
      </c>
      <c r="B271" s="272">
        <v>-0.9</v>
      </c>
      <c r="C271" s="272">
        <v>0</v>
      </c>
    </row>
    <row r="272" spans="2:3" ht="13.5">
      <c r="B272" s="272">
        <v>-0.1</v>
      </c>
      <c r="C272" s="272">
        <v>0.6</v>
      </c>
    </row>
    <row r="273" spans="2:3" ht="13.5">
      <c r="B273" s="272">
        <v>0</v>
      </c>
      <c r="C273" s="272">
        <v>0.5</v>
      </c>
    </row>
    <row r="274" spans="1:3" ht="13.5">
      <c r="A274" s="277" t="s">
        <v>234</v>
      </c>
      <c r="B274" s="272">
        <v>2.4</v>
      </c>
      <c r="C274" s="272">
        <v>2.1</v>
      </c>
    </row>
    <row r="275" spans="2:3" ht="13.5">
      <c r="B275" s="272">
        <v>3.1</v>
      </c>
      <c r="C275" s="272">
        <v>2.1</v>
      </c>
    </row>
    <row r="276" spans="2:3" ht="13.5">
      <c r="B276" s="272">
        <v>3.3</v>
      </c>
      <c r="C276" s="272">
        <v>2.5</v>
      </c>
    </row>
    <row r="277" spans="1:3" ht="13.5">
      <c r="A277" s="277" t="s">
        <v>235</v>
      </c>
      <c r="B277" s="272">
        <v>2.9</v>
      </c>
      <c r="C277" s="272">
        <v>2.1</v>
      </c>
    </row>
    <row r="278" spans="1:3" ht="13.5">
      <c r="A278" s="257"/>
      <c r="B278" s="272">
        <v>2.3</v>
      </c>
      <c r="C278" s="272">
        <v>1.8</v>
      </c>
    </row>
    <row r="279" spans="1:3" ht="13.5">
      <c r="A279" s="257"/>
      <c r="B279" s="272">
        <v>1.2</v>
      </c>
      <c r="C279" s="272">
        <v>1</v>
      </c>
    </row>
    <row r="280" spans="1:3" ht="13.5">
      <c r="A280" s="278" t="s">
        <v>254</v>
      </c>
      <c r="B280" s="272">
        <v>1.8</v>
      </c>
      <c r="C280" s="272">
        <v>2</v>
      </c>
    </row>
    <row r="281" spans="1:3" ht="13.5">
      <c r="A281" s="257"/>
      <c r="B281" s="272">
        <v>1.5</v>
      </c>
      <c r="C281" s="272">
        <v>1.9</v>
      </c>
    </row>
    <row r="282" spans="1:3" ht="13.5">
      <c r="A282" s="257"/>
      <c r="B282" s="272">
        <v>0.9</v>
      </c>
      <c r="C282" s="272">
        <v>1.9</v>
      </c>
    </row>
    <row r="283" spans="1:3" ht="13.5">
      <c r="A283" s="277" t="s">
        <v>233</v>
      </c>
      <c r="B283" s="272">
        <v>1.4</v>
      </c>
      <c r="C283" s="272">
        <v>2.1</v>
      </c>
    </row>
    <row r="284" spans="2:3" ht="13.5">
      <c r="B284" s="272">
        <v>1.1</v>
      </c>
      <c r="C284" s="272">
        <v>1.7</v>
      </c>
    </row>
    <row r="285" spans="2:3" ht="13.5">
      <c r="B285" s="272">
        <v>1.1</v>
      </c>
      <c r="C285" s="272">
        <v>1.6</v>
      </c>
    </row>
    <row r="286" spans="1:3" ht="13.5">
      <c r="A286" s="277" t="s">
        <v>234</v>
      </c>
      <c r="B286" s="272">
        <v>1.7</v>
      </c>
      <c r="C286" s="272">
        <v>1.4</v>
      </c>
    </row>
    <row r="287" spans="2:3" ht="13.5">
      <c r="B287" s="272">
        <v>2.5</v>
      </c>
      <c r="C287" s="272">
        <v>1.5</v>
      </c>
    </row>
    <row r="288" spans="2:3" ht="13.5">
      <c r="B288" s="272">
        <v>1.9</v>
      </c>
      <c r="C288" s="272">
        <v>1.1</v>
      </c>
    </row>
    <row r="289" spans="1:3" ht="13.5">
      <c r="A289" s="277" t="s">
        <v>235</v>
      </c>
      <c r="B289" s="272">
        <v>2.2</v>
      </c>
      <c r="C289" s="272">
        <v>1.4</v>
      </c>
    </row>
    <row r="290" spans="1:3" ht="13.5">
      <c r="A290" s="257"/>
      <c r="B290" s="272">
        <v>1.7</v>
      </c>
      <c r="C290" s="272">
        <v>1.3</v>
      </c>
    </row>
    <row r="291" spans="1:3" ht="13.5">
      <c r="A291" s="257"/>
      <c r="B291" s="272">
        <v>1.1</v>
      </c>
      <c r="C291" s="272">
        <v>0.9</v>
      </c>
    </row>
    <row r="292" spans="1:3" ht="13.5">
      <c r="A292" s="278" t="s">
        <v>255</v>
      </c>
      <c r="B292" s="272">
        <v>1</v>
      </c>
      <c r="C292" s="272">
        <v>1.2</v>
      </c>
    </row>
    <row r="293" spans="1:3" ht="13.5">
      <c r="A293" s="257"/>
      <c r="B293" s="272">
        <v>0.8</v>
      </c>
      <c r="C293" s="272">
        <v>1.2</v>
      </c>
    </row>
    <row r="294" spans="1:3" ht="13.5">
      <c r="A294" s="257"/>
      <c r="B294" s="272">
        <v>0.2</v>
      </c>
      <c r="C294" s="272">
        <v>1.2</v>
      </c>
    </row>
    <row r="295" spans="1:3" ht="13.5">
      <c r="A295" s="277" t="s">
        <v>233</v>
      </c>
      <c r="B295" s="272">
        <v>1.4</v>
      </c>
      <c r="C295" s="272">
        <v>2</v>
      </c>
    </row>
    <row r="296" spans="2:3" ht="13.5">
      <c r="B296" s="272">
        <v>2</v>
      </c>
      <c r="C296" s="272">
        <v>2.5</v>
      </c>
    </row>
    <row r="297" spans="2:3" ht="13.5">
      <c r="B297" s="272">
        <v>1.5</v>
      </c>
      <c r="C297" s="272">
        <v>1.9</v>
      </c>
    </row>
    <row r="298" spans="1:3" ht="13.5">
      <c r="A298" s="277" t="s">
        <v>234</v>
      </c>
      <c r="B298" s="272">
        <v>2.2</v>
      </c>
      <c r="C298" s="272">
        <v>2</v>
      </c>
    </row>
    <row r="299" spans="2:3" ht="13.5">
      <c r="B299" s="272">
        <v>3.4</v>
      </c>
      <c r="C299" s="272">
        <v>2.5</v>
      </c>
    </row>
    <row r="300" spans="2:3" ht="13.5">
      <c r="B300" s="272">
        <v>3.9</v>
      </c>
      <c r="C300" s="272">
        <v>3.3</v>
      </c>
    </row>
    <row r="301" spans="1:3" ht="13.5">
      <c r="A301" s="277" t="s">
        <v>235</v>
      </c>
      <c r="B301" s="272">
        <v>3.6</v>
      </c>
      <c r="C301" s="272">
        <v>2.8</v>
      </c>
    </row>
    <row r="302" spans="1:3" ht="13.5">
      <c r="A302" s="257"/>
      <c r="B302" s="272">
        <v>3.1</v>
      </c>
      <c r="C302" s="272">
        <v>2.7</v>
      </c>
    </row>
    <row r="303" spans="1:3" ht="13.5">
      <c r="A303" s="257"/>
      <c r="B303" s="272">
        <v>3.5</v>
      </c>
      <c r="C303" s="272">
        <v>3.3</v>
      </c>
    </row>
    <row r="304" spans="1:3" ht="13.5">
      <c r="A304" s="278" t="s">
        <v>256</v>
      </c>
      <c r="B304" s="272">
        <v>3</v>
      </c>
      <c r="C304" s="272">
        <v>3.2</v>
      </c>
    </row>
    <row r="305" spans="1:3" ht="13.5">
      <c r="A305" s="257"/>
      <c r="B305" s="272">
        <v>3.1</v>
      </c>
      <c r="C305" s="272">
        <v>3.5</v>
      </c>
    </row>
    <row r="306" spans="1:3" ht="13.5">
      <c r="A306" s="257"/>
      <c r="B306" s="272">
        <v>3</v>
      </c>
      <c r="C306" s="272">
        <v>3.9</v>
      </c>
    </row>
    <row r="307" spans="1:3" ht="13.5">
      <c r="A307" s="277" t="s">
        <v>233</v>
      </c>
      <c r="B307" s="272">
        <v>2.3</v>
      </c>
      <c r="C307" s="272">
        <v>2.8</v>
      </c>
    </row>
    <row r="308" spans="2:3" ht="13.5">
      <c r="B308" s="272">
        <v>1.9</v>
      </c>
      <c r="C308" s="272">
        <v>2.4</v>
      </c>
    </row>
    <row r="309" spans="2:3" ht="13.5">
      <c r="B309" s="272">
        <v>1.8</v>
      </c>
      <c r="C309" s="272">
        <v>2.1</v>
      </c>
    </row>
    <row r="310" spans="1:3" ht="13.5">
      <c r="A310" s="277" t="s">
        <v>234</v>
      </c>
      <c r="B310" s="272">
        <v>2.2</v>
      </c>
      <c r="C310" s="272">
        <v>2</v>
      </c>
    </row>
    <row r="311" spans="2:3" ht="13.5">
      <c r="B311" s="272">
        <v>2.6</v>
      </c>
      <c r="C311" s="272">
        <v>1.8</v>
      </c>
    </row>
    <row r="312" spans="2:3" ht="13.5">
      <c r="B312" s="272">
        <v>2</v>
      </c>
      <c r="C312" s="272">
        <v>1.4</v>
      </c>
    </row>
    <row r="313" spans="1:3" ht="13.5">
      <c r="A313" s="277" t="s">
        <v>235</v>
      </c>
      <c r="B313" s="272">
        <v>1.5</v>
      </c>
      <c r="C313" s="272">
        <v>0.8</v>
      </c>
    </row>
    <row r="314" spans="1:3" ht="13.5">
      <c r="A314" s="257"/>
      <c r="B314" s="272">
        <v>2.1</v>
      </c>
      <c r="C314" s="272">
        <v>1.7</v>
      </c>
    </row>
    <row r="315" spans="1:3" ht="13.5">
      <c r="A315" s="257"/>
      <c r="B315" s="272">
        <v>2.4</v>
      </c>
      <c r="C315" s="272">
        <v>2.2</v>
      </c>
    </row>
    <row r="316" spans="1:3" ht="13.5">
      <c r="A316" s="278" t="s">
        <v>257</v>
      </c>
      <c r="B316" s="272">
        <v>1.3</v>
      </c>
      <c r="C316" s="272">
        <v>1.5</v>
      </c>
    </row>
    <row r="317" spans="1:3" ht="13.5">
      <c r="A317" s="257"/>
      <c r="B317" s="272">
        <v>0.5</v>
      </c>
      <c r="C317" s="272">
        <v>0.9</v>
      </c>
    </row>
    <row r="318" spans="1:3" ht="13.5">
      <c r="A318" s="257"/>
      <c r="B318" s="272">
        <v>0.3</v>
      </c>
      <c r="C318" s="272">
        <v>1.2</v>
      </c>
    </row>
    <row r="319" spans="1:3" ht="13.5">
      <c r="A319" s="277" t="s">
        <v>233</v>
      </c>
      <c r="B319" s="272">
        <v>0.5</v>
      </c>
      <c r="C319" s="272">
        <v>1</v>
      </c>
    </row>
    <row r="320" spans="2:3" ht="13.5">
      <c r="B320" s="272">
        <v>0.7</v>
      </c>
      <c r="C320" s="272">
        <v>1.1</v>
      </c>
    </row>
    <row r="321" spans="2:3" ht="13.5">
      <c r="B321" s="272">
        <v>0.7</v>
      </c>
      <c r="C321" s="272">
        <v>1</v>
      </c>
    </row>
    <row r="322" spans="1:3" ht="13.5">
      <c r="A322" s="277" t="s">
        <v>234</v>
      </c>
      <c r="B322" s="272">
        <v>0.9</v>
      </c>
      <c r="C322" s="272">
        <v>0.7</v>
      </c>
    </row>
    <row r="323" spans="2:3" ht="13.5">
      <c r="B323" s="272">
        <v>2.3</v>
      </c>
      <c r="C323" s="272">
        <v>1.7</v>
      </c>
    </row>
    <row r="324" spans="2:3" ht="13.5">
      <c r="B324" s="272">
        <v>1</v>
      </c>
      <c r="C324" s="272">
        <v>0.5</v>
      </c>
    </row>
    <row r="325" spans="1:3" ht="13.5">
      <c r="A325" s="277" t="s">
        <v>235</v>
      </c>
      <c r="B325" s="272">
        <v>0.8</v>
      </c>
      <c r="C325" s="272">
        <v>0.2</v>
      </c>
    </row>
    <row r="326" spans="1:3" ht="13.5">
      <c r="A326" s="257"/>
      <c r="B326" s="272">
        <v>0.5</v>
      </c>
      <c r="C326" s="272">
        <v>0</v>
      </c>
    </row>
    <row r="327" spans="1:3" ht="13.5">
      <c r="A327" s="257"/>
      <c r="B327" s="272">
        <v>0.4</v>
      </c>
      <c r="C327" s="272">
        <v>0.1</v>
      </c>
    </row>
    <row r="328" spans="1:3" ht="13.5">
      <c r="A328" s="278" t="s">
        <v>258</v>
      </c>
      <c r="B328" s="272">
        <v>0</v>
      </c>
      <c r="C328" s="272">
        <v>0.3</v>
      </c>
    </row>
    <row r="329" spans="1:3" ht="13.5">
      <c r="A329" s="257"/>
      <c r="B329" s="272">
        <v>0.1</v>
      </c>
      <c r="C329" s="272">
        <v>0.5</v>
      </c>
    </row>
    <row r="330" spans="1:3" ht="13.5">
      <c r="A330" s="257"/>
      <c r="B330" s="272">
        <v>-0.2</v>
      </c>
      <c r="C330" s="272">
        <v>0.6</v>
      </c>
    </row>
    <row r="331" spans="1:3" ht="13.5">
      <c r="A331" s="277" t="s">
        <v>233</v>
      </c>
      <c r="B331" s="272">
        <v>0</v>
      </c>
      <c r="C331" s="272">
        <v>0.6</v>
      </c>
    </row>
    <row r="332" spans="2:3" ht="13.5">
      <c r="B332" s="272">
        <v>0.5</v>
      </c>
      <c r="C332" s="272">
        <v>0.9</v>
      </c>
    </row>
    <row r="333" spans="2:3" ht="13.5">
      <c r="B333" s="272">
        <v>0.7</v>
      </c>
      <c r="C333" s="272">
        <v>0.9</v>
      </c>
    </row>
    <row r="334" spans="1:3" ht="13.5">
      <c r="A334" s="277" t="s">
        <v>234</v>
      </c>
      <c r="B334" s="272">
        <v>1.3</v>
      </c>
      <c r="C334" s="272">
        <v>1.1</v>
      </c>
    </row>
    <row r="335" spans="2:3" ht="13.5">
      <c r="B335" s="272">
        <v>1.2</v>
      </c>
      <c r="C335" s="272">
        <v>0.7</v>
      </c>
    </row>
    <row r="336" spans="2:3" ht="13.5">
      <c r="B336" s="272">
        <v>1.1</v>
      </c>
      <c r="C336" s="272">
        <v>0.6</v>
      </c>
    </row>
    <row r="337" spans="1:3" ht="13.5">
      <c r="A337" s="277" t="s">
        <v>235</v>
      </c>
      <c r="B337" s="272">
        <v>1.5</v>
      </c>
      <c r="C337" s="272">
        <v>0.9</v>
      </c>
    </row>
    <row r="338" spans="1:3" ht="13.5">
      <c r="A338" s="257"/>
      <c r="B338" s="272">
        <v>1.5</v>
      </c>
      <c r="C338" s="272">
        <v>1</v>
      </c>
    </row>
    <row r="339" spans="1:3" ht="13.5">
      <c r="A339" s="257"/>
      <c r="B339" s="272">
        <v>1.5</v>
      </c>
      <c r="C339" s="272">
        <v>1.2</v>
      </c>
    </row>
    <row r="340" spans="1:3" ht="13.5">
      <c r="A340" s="278" t="s">
        <v>259</v>
      </c>
      <c r="B340" s="272">
        <v>0.7</v>
      </c>
      <c r="C340" s="272">
        <v>1</v>
      </c>
    </row>
    <row r="341" spans="1:3" ht="13.5">
      <c r="A341" s="257"/>
      <c r="B341" s="272">
        <v>0.7</v>
      </c>
      <c r="C341" s="272">
        <v>1.1</v>
      </c>
    </row>
    <row r="342" spans="1:3" ht="13.5">
      <c r="A342" s="257"/>
      <c r="B342" s="272">
        <v>0.6</v>
      </c>
      <c r="C342" s="272">
        <v>1.4</v>
      </c>
    </row>
    <row r="343" spans="1:3" ht="13.5">
      <c r="A343" s="277" t="s">
        <v>233</v>
      </c>
      <c r="B343" s="272">
        <v>0.4</v>
      </c>
      <c r="C343" s="272">
        <v>1</v>
      </c>
    </row>
    <row r="344" spans="2:3" ht="13.5">
      <c r="B344" s="272">
        <v>0.5</v>
      </c>
      <c r="C344" s="272">
        <v>0.9</v>
      </c>
    </row>
    <row r="345" spans="2:3" ht="13.5">
      <c r="B345" s="272">
        <v>1.1</v>
      </c>
      <c r="C345" s="272">
        <v>1.2</v>
      </c>
    </row>
    <row r="346" spans="1:3" ht="13.5">
      <c r="A346" s="277" t="s">
        <v>234</v>
      </c>
      <c r="B346" s="272">
        <v>1.6</v>
      </c>
      <c r="C346" s="272">
        <v>1.4</v>
      </c>
    </row>
    <row r="347" spans="2:3" ht="13.5">
      <c r="B347" s="272">
        <v>1.4</v>
      </c>
      <c r="C347" s="272">
        <v>1</v>
      </c>
    </row>
    <row r="348" spans="2:3" ht="13.5">
      <c r="B348" s="272">
        <v>1.8</v>
      </c>
      <c r="C348" s="272">
        <v>1.3</v>
      </c>
    </row>
    <row r="349" spans="1:3" ht="13.5">
      <c r="A349" s="277" t="s">
        <v>235</v>
      </c>
      <c r="B349" s="272">
        <v>2.1</v>
      </c>
      <c r="C349" s="272">
        <v>1.5</v>
      </c>
    </row>
    <row r="350" spans="1:3" ht="13.5">
      <c r="A350" s="257"/>
      <c r="B350" s="272">
        <v>2</v>
      </c>
      <c r="C350" s="272">
        <v>1.3</v>
      </c>
    </row>
    <row r="351" spans="1:3" ht="13.5">
      <c r="A351" s="257"/>
      <c r="B351" s="272">
        <v>1.8</v>
      </c>
      <c r="C351" s="272">
        <v>1.5</v>
      </c>
    </row>
    <row r="352" spans="1:3" ht="13.5">
      <c r="A352" s="278" t="s">
        <v>260</v>
      </c>
      <c r="B352" s="272">
        <v>1</v>
      </c>
      <c r="C352" s="272">
        <v>1.3</v>
      </c>
    </row>
    <row r="353" spans="1:3" ht="13.5">
      <c r="A353" s="257"/>
      <c r="B353" s="272">
        <v>1.1</v>
      </c>
      <c r="C353" s="272">
        <v>1.5</v>
      </c>
    </row>
    <row r="354" spans="1:3" ht="13.5">
      <c r="A354" s="257"/>
      <c r="B354" s="272">
        <v>0.3</v>
      </c>
      <c r="C354" s="272">
        <v>1.1</v>
      </c>
    </row>
    <row r="355" spans="1:3" ht="13.5">
      <c r="A355" s="277" t="s">
        <v>233</v>
      </c>
      <c r="B355" s="272">
        <v>0.2</v>
      </c>
      <c r="C355" s="272">
        <v>0.9</v>
      </c>
    </row>
    <row r="356" spans="2:3" ht="13.5">
      <c r="B356" s="272">
        <v>1</v>
      </c>
      <c r="C356" s="272">
        <v>1.5</v>
      </c>
    </row>
    <row r="357" spans="2:3" ht="13.5">
      <c r="B357" s="272">
        <v>1.6</v>
      </c>
      <c r="C357" s="272">
        <v>1.6</v>
      </c>
    </row>
    <row r="358" spans="1:3" ht="13.5">
      <c r="A358" s="277" t="s">
        <v>234</v>
      </c>
      <c r="B358" s="272">
        <v>2</v>
      </c>
      <c r="C358" s="272">
        <v>1.8</v>
      </c>
    </row>
    <row r="359" spans="2:3" ht="13.5">
      <c r="B359" s="272">
        <v>2</v>
      </c>
      <c r="C359" s="272">
        <v>1.6</v>
      </c>
    </row>
    <row r="360" spans="2:3" ht="13.5">
      <c r="B360" s="272">
        <v>3.2</v>
      </c>
      <c r="C360" s="272">
        <v>2.7</v>
      </c>
    </row>
    <row r="361" spans="1:3" ht="13.5">
      <c r="A361" s="277" t="s">
        <v>235</v>
      </c>
      <c r="B361" s="272">
        <v>2.5</v>
      </c>
      <c r="C361" s="272">
        <v>1.9</v>
      </c>
    </row>
    <row r="362" spans="1:3" ht="13.5">
      <c r="A362" s="257"/>
      <c r="B362" s="272">
        <v>2.8</v>
      </c>
      <c r="C362" s="272">
        <v>2.1</v>
      </c>
    </row>
    <row r="363" spans="1:3" ht="13.5">
      <c r="A363" s="257"/>
      <c r="B363" s="272">
        <v>1.8</v>
      </c>
      <c r="C363" s="272">
        <v>1.5</v>
      </c>
    </row>
    <row r="364" spans="1:3" ht="13.5">
      <c r="A364" s="277" t="s">
        <v>261</v>
      </c>
      <c r="B364" s="272">
        <v>1.4</v>
      </c>
      <c r="C364" s="272">
        <v>1.8</v>
      </c>
    </row>
    <row r="365" spans="1:3" ht="13.5">
      <c r="A365" s="257"/>
      <c r="B365" s="272">
        <v>1.2</v>
      </c>
      <c r="C365" s="272">
        <v>1.7</v>
      </c>
    </row>
    <row r="366" spans="1:3" ht="13.5">
      <c r="A366" s="257"/>
      <c r="B366" s="272">
        <v>1</v>
      </c>
      <c r="C366" s="272">
        <v>1.8</v>
      </c>
    </row>
    <row r="367" spans="1:3" ht="13.5">
      <c r="A367" s="277" t="s">
        <v>233</v>
      </c>
      <c r="B367" s="272">
        <v>1.4</v>
      </c>
      <c r="C367" s="272">
        <v>2.1</v>
      </c>
    </row>
    <row r="368" spans="1:3" ht="13.5">
      <c r="A368" s="257"/>
      <c r="B368" s="272">
        <v>1.5</v>
      </c>
      <c r="C368" s="272">
        <v>2</v>
      </c>
    </row>
    <row r="369" spans="1:3" ht="13.5">
      <c r="A369" s="257"/>
      <c r="B369" s="272">
        <v>0.8</v>
      </c>
      <c r="C369" s="272">
        <v>0.8</v>
      </c>
    </row>
    <row r="370" spans="1:3" ht="13.5">
      <c r="A370" s="277" t="s">
        <v>262</v>
      </c>
      <c r="B370" s="272">
        <v>1.3</v>
      </c>
      <c r="C370" s="272">
        <v>1.2</v>
      </c>
    </row>
    <row r="371" spans="1:3" ht="13.5">
      <c r="A371" s="257"/>
      <c r="B371" s="272">
        <v>2.2</v>
      </c>
      <c r="C371" s="272">
        <v>1.8</v>
      </c>
    </row>
    <row r="372" spans="1:3" ht="13.5">
      <c r="A372" s="257"/>
      <c r="B372" s="272">
        <v>2</v>
      </c>
      <c r="C372" s="272">
        <v>1.4</v>
      </c>
    </row>
    <row r="373" spans="1:3" ht="13.5">
      <c r="A373" s="277" t="s">
        <v>235</v>
      </c>
      <c r="B373" s="272">
        <v>1.8</v>
      </c>
      <c r="C373" s="272">
        <v>1.2</v>
      </c>
    </row>
    <row r="374" spans="1:3" ht="13.5">
      <c r="A374" s="257"/>
      <c r="B374" s="272">
        <v>2.3</v>
      </c>
      <c r="C374" s="272">
        <v>1.5</v>
      </c>
    </row>
    <row r="375" spans="1:3" ht="13.5">
      <c r="A375" s="257"/>
      <c r="B375" s="272">
        <v>1.8</v>
      </c>
      <c r="C375" s="272">
        <v>1.5</v>
      </c>
    </row>
    <row r="376" spans="1:3" ht="13.5">
      <c r="A376" s="278" t="s">
        <v>263</v>
      </c>
      <c r="B376" s="272">
        <v>0.9</v>
      </c>
      <c r="C376" s="272">
        <v>1.3</v>
      </c>
    </row>
    <row r="377" spans="1:3" ht="13.5">
      <c r="A377" s="257"/>
      <c r="B377" s="272">
        <v>0.5</v>
      </c>
      <c r="C377" s="272">
        <v>1</v>
      </c>
    </row>
    <row r="378" spans="1:3" ht="13.5">
      <c r="A378" s="257"/>
      <c r="B378" s="272">
        <v>0.2</v>
      </c>
      <c r="C378" s="272">
        <v>1</v>
      </c>
    </row>
    <row r="379" spans="1:3" ht="13.5">
      <c r="A379" s="277" t="s">
        <v>233</v>
      </c>
      <c r="B379" s="272">
        <v>0.1</v>
      </c>
      <c r="C379" s="272">
        <v>0.8</v>
      </c>
    </row>
    <row r="380" spans="1:3" ht="13.5">
      <c r="A380" s="257"/>
      <c r="B380" s="272">
        <v>0</v>
      </c>
      <c r="C380" s="272">
        <v>0.5</v>
      </c>
    </row>
    <row r="381" spans="1:3" ht="13.5">
      <c r="A381" s="257"/>
      <c r="B381" s="272">
        <v>0.7</v>
      </c>
      <c r="C381" s="272">
        <v>0.7</v>
      </c>
    </row>
    <row r="382" spans="1:3" ht="13.5">
      <c r="A382" s="277" t="s">
        <v>234</v>
      </c>
      <c r="B382" s="272">
        <v>0.5</v>
      </c>
      <c r="C382" s="272">
        <v>0.4</v>
      </c>
    </row>
    <row r="383" spans="1:3" ht="13.5">
      <c r="A383" s="257"/>
      <c r="B383" s="272">
        <v>0.7</v>
      </c>
      <c r="C383" s="272">
        <v>0.3</v>
      </c>
    </row>
    <row r="384" spans="1:3" ht="13.5">
      <c r="A384" s="257"/>
      <c r="B384" s="272">
        <v>0.9</v>
      </c>
      <c r="C384" s="272">
        <v>0.3</v>
      </c>
    </row>
    <row r="385" spans="1:3" ht="13.5">
      <c r="A385" s="277" t="s">
        <v>235</v>
      </c>
      <c r="B385" s="272">
        <v>1</v>
      </c>
      <c r="C385" s="272">
        <v>0.4</v>
      </c>
    </row>
    <row r="386" spans="1:3" ht="13.5">
      <c r="A386" s="257"/>
      <c r="B386" s="272">
        <v>0.8</v>
      </c>
      <c r="C386" s="272">
        <v>0</v>
      </c>
    </row>
    <row r="387" spans="1:3" ht="13.5">
      <c r="A387" s="257"/>
      <c r="B387" s="272">
        <v>0.2</v>
      </c>
      <c r="C387" s="272">
        <v>-0.1</v>
      </c>
    </row>
    <row r="388" spans="1:3" ht="13.5">
      <c r="A388" s="278" t="s">
        <v>264</v>
      </c>
      <c r="B388" s="272">
        <v>0.3</v>
      </c>
      <c r="C388" s="272">
        <v>0.6</v>
      </c>
    </row>
    <row r="389" spans="1:3" ht="13.5">
      <c r="A389" s="257"/>
      <c r="B389" s="272">
        <v>0.3</v>
      </c>
      <c r="C389" s="272">
        <v>0.7</v>
      </c>
    </row>
    <row r="390" spans="1:3" ht="13.5">
      <c r="A390" s="257"/>
      <c r="B390" s="272">
        <v>0.2</v>
      </c>
      <c r="C390" s="272">
        <v>1</v>
      </c>
    </row>
    <row r="391" spans="1:3" ht="13.5">
      <c r="A391" s="277" t="s">
        <v>233</v>
      </c>
      <c r="B391" s="272">
        <v>-0.5</v>
      </c>
      <c r="C391" s="272">
        <v>0.2</v>
      </c>
    </row>
    <row r="392" spans="2:3" ht="13.5">
      <c r="B392" s="272">
        <v>0</v>
      </c>
      <c r="C392" s="272">
        <v>0.5</v>
      </c>
    </row>
    <row r="393" spans="2:3" ht="13.5">
      <c r="B393" s="272">
        <v>0.4</v>
      </c>
      <c r="C393" s="272">
        <v>0.4</v>
      </c>
    </row>
    <row r="394" spans="1:3" ht="13.5">
      <c r="A394" s="277" t="s">
        <v>234</v>
      </c>
      <c r="B394" s="272">
        <v>-0.1</v>
      </c>
      <c r="C394" s="272">
        <v>0</v>
      </c>
    </row>
    <row r="395" spans="2:3" ht="13.5">
      <c r="B395" s="272">
        <v>0.8</v>
      </c>
      <c r="C395" s="272">
        <v>0.3</v>
      </c>
    </row>
    <row r="396" spans="2:3" ht="13.5">
      <c r="B396" s="272">
        <v>1.3</v>
      </c>
      <c r="C396" s="272">
        <v>0.6</v>
      </c>
    </row>
    <row r="397" spans="1:3" ht="13.5">
      <c r="A397" s="277" t="s">
        <v>235</v>
      </c>
      <c r="B397" s="272">
        <v>1.3</v>
      </c>
      <c r="C397" s="272">
        <v>0.7</v>
      </c>
    </row>
    <row r="398" spans="2:3" ht="13.5">
      <c r="B398" s="272">
        <v>1.2</v>
      </c>
      <c r="C398" s="272">
        <v>0.5</v>
      </c>
    </row>
    <row r="399" spans="2:3" ht="13.5">
      <c r="B399" s="272">
        <v>2.2</v>
      </c>
      <c r="C399" s="272">
        <v>1.8</v>
      </c>
    </row>
    <row r="400" spans="1:3" ht="13.5">
      <c r="A400" s="278" t="s">
        <v>266</v>
      </c>
      <c r="B400" s="272">
        <v>1.7</v>
      </c>
      <c r="C400" s="272">
        <v>1.8</v>
      </c>
    </row>
    <row r="401" spans="2:3" ht="13.5">
      <c r="B401" s="272">
        <v>1.3</v>
      </c>
      <c r="C401" s="272">
        <v>1.7</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zoomScalePageLayoutView="0" workbookViewId="0" topLeftCell="A1">
      <selection activeCell="AD37" sqref="AD37"/>
    </sheetView>
  </sheetViews>
  <sheetFormatPr defaultColWidth="2.50390625" defaultRowHeight="13.5"/>
  <cols>
    <col min="1" max="35" width="2.50390625" style="1" customWidth="1"/>
    <col min="36" max="36" width="2.875" style="1" customWidth="1"/>
    <col min="37" max="16384" width="2.50390625" style="1" customWidth="1"/>
  </cols>
  <sheetData>
    <row r="3" ht="15">
      <c r="A3" s="30" t="s">
        <v>121</v>
      </c>
    </row>
    <row r="6" ht="13.5">
      <c r="A6" s="1" t="s">
        <v>122</v>
      </c>
    </row>
    <row r="7" spans="3:36" ht="13.5">
      <c r="C7" s="654" t="s">
        <v>123</v>
      </c>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row>
    <row r="8" spans="3:36" ht="13.5">
      <c r="C8" s="654"/>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row>
    <row r="9" spans="3:36" ht="13.5">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row>
    <row r="10" spans="3:36" ht="13.5">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row>
    <row r="12" ht="13.5">
      <c r="A12" s="1" t="s">
        <v>124</v>
      </c>
    </row>
    <row r="13" spans="3:36" ht="13.5">
      <c r="C13" s="654" t="s">
        <v>125</v>
      </c>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row>
    <row r="14" spans="3:36" ht="13.5">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row>
    <row r="16" ht="13.5">
      <c r="A16" s="1" t="s">
        <v>126</v>
      </c>
    </row>
    <row r="17" ht="13.5">
      <c r="A17" s="1" t="s">
        <v>127</v>
      </c>
    </row>
    <row r="18" ht="13.5">
      <c r="A18" s="1" t="s">
        <v>128</v>
      </c>
    </row>
    <row r="19" ht="13.5">
      <c r="A19" s="1" t="s">
        <v>129</v>
      </c>
    </row>
    <row r="20" ht="13.5">
      <c r="A20" s="1" t="s">
        <v>130</v>
      </c>
    </row>
    <row r="21" ht="13.5">
      <c r="A21" s="1" t="s">
        <v>131</v>
      </c>
    </row>
    <row r="23" ht="13.5">
      <c r="A23" s="1" t="s">
        <v>132</v>
      </c>
    </row>
    <row r="25" ht="24.75" customHeight="1"/>
    <row r="26" ht="13.5">
      <c r="D26" s="1" t="s">
        <v>133</v>
      </c>
    </row>
    <row r="31" ht="13.5">
      <c r="D31" s="1" t="s">
        <v>134</v>
      </c>
    </row>
    <row r="32" ht="13.5">
      <c r="D32" s="1" t="s">
        <v>133</v>
      </c>
    </row>
    <row r="36" ht="13.5">
      <c r="A36" s="1" t="s">
        <v>135</v>
      </c>
    </row>
    <row r="37" ht="13.5">
      <c r="A37" s="1" t="s">
        <v>136</v>
      </c>
    </row>
    <row r="39" ht="13.5">
      <c r="A39" s="1" t="s">
        <v>137</v>
      </c>
    </row>
    <row r="40" ht="13.5">
      <c r="A40" s="1" t="s">
        <v>138</v>
      </c>
    </row>
    <row r="42" ht="13.5">
      <c r="A42" s="1" t="s">
        <v>139</v>
      </c>
    </row>
    <row r="43" spans="3:36" ht="13.5">
      <c r="C43" s="654" t="s">
        <v>140</v>
      </c>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row>
    <row r="44" spans="3:36" ht="13.5">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row>
    <row r="45" spans="3:36" ht="13.5">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row>
    <row r="47" ht="13.5">
      <c r="A47" s="1" t="s">
        <v>141</v>
      </c>
    </row>
    <row r="48" ht="13.5">
      <c r="C48" s="1" t="s">
        <v>142</v>
      </c>
    </row>
    <row r="50" spans="1:2" ht="13.5">
      <c r="A50" s="15" t="s">
        <v>143</v>
      </c>
      <c r="B50" s="15"/>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2022-03-22T10:51:50Z</cp:lastPrinted>
  <dcterms:created xsi:type="dcterms:W3CDTF">2003-02-07T04:58:56Z</dcterms:created>
  <dcterms:modified xsi:type="dcterms:W3CDTF">2022-03-22T10:51:57Z</dcterms:modified>
  <cp:category/>
  <cp:version/>
  <cp:contentType/>
  <cp:contentStatus/>
</cp:coreProperties>
</file>